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0" yWindow="0" windowWidth="20490" windowHeight="7065" firstSheet="22"/>
  </bookViews>
  <sheets>
    <sheet name="01.07.2020" sheetId="247" r:id="rId1"/>
    <sheet name="02.07.2020 " sheetId="248" r:id="rId2"/>
    <sheet name="03.07.2020 " sheetId="249" r:id="rId3"/>
    <sheet name="04.07.2020 " sheetId="251" r:id="rId4"/>
    <sheet name="05.07.2020 " sheetId="253" r:id="rId5"/>
    <sheet name="06.07.2020  " sheetId="255" r:id="rId6"/>
    <sheet name="07.07.2020  " sheetId="257" r:id="rId7"/>
    <sheet name="08.07.2020" sheetId="259" r:id="rId8"/>
    <sheet name="09.07.2020 " sheetId="261" r:id="rId9"/>
    <sheet name="10.07.2020  " sheetId="264" r:id="rId10"/>
    <sheet name="11.07.2020  " sheetId="266" r:id="rId11"/>
    <sheet name="12.07.2020  " sheetId="268" r:id="rId12"/>
    <sheet name="13.07.2020   " sheetId="270" r:id="rId13"/>
    <sheet name="14.07.2020    " sheetId="272" r:id="rId14"/>
    <sheet name="15.07.2020    " sheetId="274" r:id="rId15"/>
    <sheet name="16.07.2020" sheetId="276" r:id="rId16"/>
    <sheet name="17.07.2020" sheetId="278" r:id="rId17"/>
    <sheet name="18.07.2020" sheetId="280" r:id="rId18"/>
    <sheet name="19.07.2020" sheetId="282" r:id="rId19"/>
    <sheet name="20.07.2020 " sheetId="284" r:id="rId20"/>
    <sheet name="21.07.2020 " sheetId="286" r:id="rId21"/>
    <sheet name="22.07.2020 " sheetId="288" r:id="rId22"/>
    <sheet name="23.07.2020" sheetId="289" r:id="rId23"/>
    <sheet name="24.07.2020 " sheetId="292" r:id="rId24"/>
    <sheet name="25.07.2020" sheetId="294" r:id="rId25"/>
    <sheet name="26.07.2020" sheetId="296" r:id="rId26"/>
    <sheet name="27.07.2020 " sheetId="298" r:id="rId27"/>
    <sheet name="28.07.2020" sheetId="300" r:id="rId28"/>
    <sheet name="29.07.2020" sheetId="302" r:id="rId29"/>
    <sheet name="30.07.2020 " sheetId="303" r:id="rId30"/>
    <sheet name="31.07.2020 " sheetId="305" r:id="rId31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39" i="247" l="1"/>
  <c r="M39" i="247"/>
  <c r="N37" i="248"/>
  <c r="M37" i="248"/>
  <c r="N36" i="248"/>
  <c r="M36" i="248"/>
  <c r="N35" i="248"/>
  <c r="M35" i="248"/>
  <c r="N34" i="248"/>
  <c r="M34" i="248"/>
  <c r="N33" i="248"/>
  <c r="M33" i="248"/>
  <c r="N32" i="248"/>
  <c r="M32" i="248"/>
  <c r="N31" i="248"/>
  <c r="M31" i="248"/>
  <c r="N30" i="248"/>
  <c r="M30" i="248"/>
  <c r="N29" i="248"/>
  <c r="M29" i="248"/>
  <c r="N28" i="248"/>
  <c r="M28" i="248"/>
  <c r="N27" i="248"/>
  <c r="M27" i="248"/>
  <c r="N26" i="248"/>
  <c r="M26" i="248"/>
  <c r="N25" i="248"/>
  <c r="M25" i="248"/>
  <c r="N24" i="248"/>
  <c r="M24" i="248"/>
  <c r="N23" i="248"/>
  <c r="M23" i="248"/>
  <c r="N22" i="248"/>
  <c r="M22" i="248"/>
  <c r="N21" i="248"/>
  <c r="M21" i="248"/>
  <c r="N20" i="248"/>
  <c r="M20" i="248"/>
  <c r="N19" i="248"/>
  <c r="M19" i="248"/>
  <c r="N18" i="248"/>
  <c r="M18" i="248"/>
  <c r="N17" i="248"/>
  <c r="M17" i="248"/>
  <c r="N16" i="248"/>
  <c r="M16" i="248"/>
  <c r="N15" i="248"/>
  <c r="M15" i="248"/>
  <c r="N14" i="248"/>
  <c r="N38" i="248" s="1"/>
  <c r="M14" i="248"/>
  <c r="M38" i="248" s="1"/>
  <c r="N37" i="249"/>
  <c r="M37" i="249"/>
  <c r="N36" i="249"/>
  <c r="M36" i="249"/>
  <c r="N35" i="249"/>
  <c r="M35" i="249"/>
  <c r="N34" i="249"/>
  <c r="M34" i="249"/>
  <c r="N33" i="249"/>
  <c r="M33" i="249"/>
  <c r="N32" i="249"/>
  <c r="M32" i="249"/>
  <c r="N31" i="249"/>
  <c r="M31" i="249"/>
  <c r="N30" i="249"/>
  <c r="M30" i="249"/>
  <c r="N29" i="249"/>
  <c r="M29" i="249"/>
  <c r="N28" i="249"/>
  <c r="M28" i="249"/>
  <c r="N27" i="249"/>
  <c r="M27" i="249"/>
  <c r="N26" i="249"/>
  <c r="M26" i="249"/>
  <c r="N25" i="249"/>
  <c r="M25" i="249"/>
  <c r="N24" i="249"/>
  <c r="M24" i="249"/>
  <c r="N23" i="249"/>
  <c r="M23" i="249"/>
  <c r="N22" i="249"/>
  <c r="M22" i="249"/>
  <c r="N21" i="249"/>
  <c r="M21" i="249"/>
  <c r="N20" i="249"/>
  <c r="M20" i="249"/>
  <c r="N19" i="249"/>
  <c r="M19" i="249"/>
  <c r="N18" i="249"/>
  <c r="M18" i="249"/>
  <c r="N17" i="249"/>
  <c r="M17" i="249"/>
  <c r="N16" i="249"/>
  <c r="M16" i="249"/>
  <c r="N15" i="249"/>
  <c r="M15" i="249"/>
  <c r="N14" i="249"/>
  <c r="N38" i="249" s="1"/>
  <c r="M14" i="249"/>
  <c r="M38" i="249" s="1"/>
  <c r="N37" i="251"/>
  <c r="M37" i="251"/>
  <c r="N36" i="251"/>
  <c r="M36" i="251"/>
  <c r="N35" i="251"/>
  <c r="M35" i="251"/>
  <c r="N34" i="251"/>
  <c r="M34" i="251"/>
  <c r="N33" i="251"/>
  <c r="M33" i="251"/>
  <c r="N32" i="251"/>
  <c r="M32" i="251"/>
  <c r="N31" i="251"/>
  <c r="M31" i="251"/>
  <c r="N30" i="251"/>
  <c r="M30" i="251"/>
  <c r="N29" i="251"/>
  <c r="M29" i="251"/>
  <c r="N28" i="251"/>
  <c r="M28" i="251"/>
  <c r="N27" i="251"/>
  <c r="M27" i="251"/>
  <c r="N26" i="251"/>
  <c r="M26" i="251"/>
  <c r="N25" i="251"/>
  <c r="M25" i="251"/>
  <c r="N24" i="251"/>
  <c r="M24" i="251"/>
  <c r="N23" i="251"/>
  <c r="M23" i="251"/>
  <c r="N22" i="251"/>
  <c r="M22" i="251"/>
  <c r="N21" i="251"/>
  <c r="M21" i="251"/>
  <c r="N20" i="251"/>
  <c r="M20" i="251"/>
  <c r="N19" i="251"/>
  <c r="M19" i="251"/>
  <c r="N18" i="251"/>
  <c r="M18" i="251"/>
  <c r="N17" i="251"/>
  <c r="M17" i="251"/>
  <c r="N16" i="251"/>
  <c r="M16" i="251"/>
  <c r="N15" i="251"/>
  <c r="M15" i="251"/>
  <c r="N14" i="251"/>
  <c r="N38" i="251" s="1"/>
  <c r="M14" i="251"/>
  <c r="M38" i="251" s="1"/>
  <c r="N37" i="253"/>
  <c r="M37" i="253"/>
  <c r="N36" i="253"/>
  <c r="M36" i="253"/>
  <c r="N35" i="253"/>
  <c r="M35" i="253"/>
  <c r="N34" i="253"/>
  <c r="M34" i="253"/>
  <c r="N33" i="253"/>
  <c r="M33" i="253"/>
  <c r="N32" i="253"/>
  <c r="M32" i="253"/>
  <c r="N31" i="253"/>
  <c r="M31" i="253"/>
  <c r="N30" i="253"/>
  <c r="M30" i="253"/>
  <c r="N29" i="253"/>
  <c r="M29" i="253"/>
  <c r="N28" i="253"/>
  <c r="M28" i="253"/>
  <c r="N27" i="253"/>
  <c r="M27" i="253"/>
  <c r="N26" i="253"/>
  <c r="M26" i="253"/>
  <c r="N25" i="253"/>
  <c r="M25" i="253"/>
  <c r="N24" i="253"/>
  <c r="M24" i="253"/>
  <c r="N23" i="253"/>
  <c r="M23" i="253"/>
  <c r="N22" i="253"/>
  <c r="M22" i="253"/>
  <c r="N21" i="253"/>
  <c r="M21" i="253"/>
  <c r="N20" i="253"/>
  <c r="M20" i="253"/>
  <c r="N19" i="253"/>
  <c r="M19" i="253"/>
  <c r="N18" i="253"/>
  <c r="M18" i="253"/>
  <c r="N17" i="253"/>
  <c r="M17" i="253"/>
  <c r="N16" i="253"/>
  <c r="M16" i="253"/>
  <c r="N15" i="253"/>
  <c r="M15" i="253"/>
  <c r="N14" i="253"/>
  <c r="N38" i="253" s="1"/>
  <c r="M14" i="253"/>
  <c r="M38" i="253" s="1"/>
  <c r="N37" i="255"/>
  <c r="M37" i="255"/>
  <c r="N36" i="255"/>
  <c r="M36" i="255"/>
  <c r="N35" i="255"/>
  <c r="M35" i="255"/>
  <c r="N34" i="255"/>
  <c r="M34" i="255"/>
  <c r="N33" i="255"/>
  <c r="M33" i="255"/>
  <c r="N32" i="255"/>
  <c r="M32" i="255"/>
  <c r="N31" i="255"/>
  <c r="M31" i="255"/>
  <c r="N30" i="255"/>
  <c r="M30" i="255"/>
  <c r="N29" i="255"/>
  <c r="M29" i="255"/>
  <c r="N28" i="255"/>
  <c r="M28" i="255"/>
  <c r="N27" i="255"/>
  <c r="M27" i="255"/>
  <c r="N26" i="255"/>
  <c r="M26" i="255"/>
  <c r="N25" i="255"/>
  <c r="M25" i="255"/>
  <c r="N24" i="255"/>
  <c r="M24" i="255"/>
  <c r="N23" i="255"/>
  <c r="M23" i="255"/>
  <c r="N22" i="255"/>
  <c r="M22" i="255"/>
  <c r="N21" i="255"/>
  <c r="M21" i="255"/>
  <c r="N20" i="255"/>
  <c r="M20" i="255"/>
  <c r="N19" i="255"/>
  <c r="M19" i="255"/>
  <c r="N18" i="255"/>
  <c r="M18" i="255"/>
  <c r="N17" i="255"/>
  <c r="M17" i="255"/>
  <c r="N16" i="255"/>
  <c r="M16" i="255"/>
  <c r="N15" i="255"/>
  <c r="M15" i="255"/>
  <c r="N14" i="255"/>
  <c r="N38" i="255" s="1"/>
  <c r="M14" i="255"/>
  <c r="M38" i="255" s="1"/>
  <c r="N37" i="257"/>
  <c r="M37" i="257"/>
  <c r="N36" i="257"/>
  <c r="M36" i="257"/>
  <c r="N35" i="257"/>
  <c r="M35" i="257"/>
  <c r="N34" i="257"/>
  <c r="M34" i="257"/>
  <c r="N33" i="257"/>
  <c r="M33" i="257"/>
  <c r="N32" i="257"/>
  <c r="M32" i="257"/>
  <c r="N31" i="257"/>
  <c r="M31" i="257"/>
  <c r="N30" i="257"/>
  <c r="M30" i="257"/>
  <c r="N29" i="257"/>
  <c r="M29" i="257"/>
  <c r="N28" i="257"/>
  <c r="M28" i="257"/>
  <c r="N27" i="257"/>
  <c r="M27" i="257"/>
  <c r="N26" i="257"/>
  <c r="M26" i="257"/>
  <c r="N25" i="257"/>
  <c r="M25" i="257"/>
  <c r="N24" i="257"/>
  <c r="M24" i="257"/>
  <c r="N23" i="257"/>
  <c r="M23" i="257"/>
  <c r="N22" i="257"/>
  <c r="M22" i="257"/>
  <c r="N21" i="257"/>
  <c r="M21" i="257"/>
  <c r="N20" i="257"/>
  <c r="M20" i="257"/>
  <c r="N19" i="257"/>
  <c r="M19" i="257"/>
  <c r="N18" i="257"/>
  <c r="M18" i="257"/>
  <c r="N17" i="257"/>
  <c r="M17" i="257"/>
  <c r="N16" i="257"/>
  <c r="M16" i="257"/>
  <c r="N15" i="257"/>
  <c r="M15" i="257"/>
  <c r="N14" i="257"/>
  <c r="N38" i="257" s="1"/>
  <c r="M14" i="257"/>
  <c r="M38" i="257" s="1"/>
  <c r="N37" i="259"/>
  <c r="M37" i="259"/>
  <c r="N36" i="259"/>
  <c r="M36" i="259"/>
  <c r="N35" i="259"/>
  <c r="M35" i="259"/>
  <c r="N34" i="259"/>
  <c r="M34" i="259"/>
  <c r="N33" i="259"/>
  <c r="M33" i="259"/>
  <c r="N32" i="259"/>
  <c r="M32" i="259"/>
  <c r="N31" i="259"/>
  <c r="M31" i="259"/>
  <c r="N30" i="259"/>
  <c r="M30" i="259"/>
  <c r="N29" i="259"/>
  <c r="M29" i="259"/>
  <c r="N28" i="259"/>
  <c r="M28" i="259"/>
  <c r="N27" i="259"/>
  <c r="M27" i="259"/>
  <c r="N26" i="259"/>
  <c r="M26" i="259"/>
  <c r="N25" i="259"/>
  <c r="M25" i="259"/>
  <c r="N24" i="259"/>
  <c r="M24" i="259"/>
  <c r="N23" i="259"/>
  <c r="M23" i="259"/>
  <c r="N22" i="259"/>
  <c r="M22" i="259"/>
  <c r="N21" i="259"/>
  <c r="M21" i="259"/>
  <c r="N20" i="259"/>
  <c r="M20" i="259"/>
  <c r="N19" i="259"/>
  <c r="M19" i="259"/>
  <c r="N18" i="259"/>
  <c r="M18" i="259"/>
  <c r="N17" i="259"/>
  <c r="M17" i="259"/>
  <c r="N16" i="259"/>
  <c r="M16" i="259"/>
  <c r="N15" i="259"/>
  <c r="M15" i="259"/>
  <c r="N14" i="259"/>
  <c r="N38" i="259" s="1"/>
  <c r="M14" i="259"/>
  <c r="M38" i="259" s="1"/>
  <c r="N37" i="261"/>
  <c r="M37" i="261"/>
  <c r="N36" i="261"/>
  <c r="M36" i="261"/>
  <c r="N35" i="261"/>
  <c r="M35" i="261"/>
  <c r="N34" i="261"/>
  <c r="M34" i="261"/>
  <c r="N33" i="261"/>
  <c r="M33" i="261"/>
  <c r="N32" i="261"/>
  <c r="M32" i="261"/>
  <c r="N31" i="261"/>
  <c r="M31" i="261"/>
  <c r="N30" i="261"/>
  <c r="M30" i="261"/>
  <c r="N29" i="261"/>
  <c r="M29" i="261"/>
  <c r="N28" i="261"/>
  <c r="M28" i="261"/>
  <c r="N27" i="261"/>
  <c r="M27" i="261"/>
  <c r="N26" i="261"/>
  <c r="M26" i="261"/>
  <c r="N25" i="261"/>
  <c r="M25" i="261"/>
  <c r="N24" i="261"/>
  <c r="M24" i="261"/>
  <c r="N23" i="261"/>
  <c r="M23" i="261"/>
  <c r="N22" i="261"/>
  <c r="M22" i="261"/>
  <c r="N21" i="261"/>
  <c r="M21" i="261"/>
  <c r="N20" i="261"/>
  <c r="M20" i="261"/>
  <c r="N19" i="261"/>
  <c r="M19" i="261"/>
  <c r="N18" i="261"/>
  <c r="M18" i="261"/>
  <c r="N17" i="261"/>
  <c r="M17" i="261"/>
  <c r="N16" i="261"/>
  <c r="M16" i="261"/>
  <c r="N15" i="261"/>
  <c r="M15" i="261"/>
  <c r="N14" i="261"/>
  <c r="N38" i="261" s="1"/>
  <c r="M14" i="261"/>
  <c r="M38" i="261" s="1"/>
  <c r="N37" i="264"/>
  <c r="M37" i="264"/>
  <c r="N36" i="264"/>
  <c r="M36" i="264"/>
  <c r="N35" i="264"/>
  <c r="M35" i="264"/>
  <c r="N34" i="264"/>
  <c r="M34" i="264"/>
  <c r="N33" i="264"/>
  <c r="M33" i="264"/>
  <c r="N32" i="264"/>
  <c r="M32" i="264"/>
  <c r="N31" i="264"/>
  <c r="M31" i="264"/>
  <c r="N30" i="264"/>
  <c r="M30" i="264"/>
  <c r="N29" i="264"/>
  <c r="M29" i="264"/>
  <c r="N28" i="264"/>
  <c r="M28" i="264"/>
  <c r="N27" i="264"/>
  <c r="M27" i="264"/>
  <c r="N26" i="264"/>
  <c r="M26" i="264"/>
  <c r="N25" i="264"/>
  <c r="M25" i="264"/>
  <c r="N24" i="264"/>
  <c r="M24" i="264"/>
  <c r="N23" i="264"/>
  <c r="M23" i="264"/>
  <c r="N22" i="264"/>
  <c r="M22" i="264"/>
  <c r="N21" i="264"/>
  <c r="M21" i="264"/>
  <c r="N20" i="264"/>
  <c r="M20" i="264"/>
  <c r="N19" i="264"/>
  <c r="M19" i="264"/>
  <c r="N18" i="264"/>
  <c r="M18" i="264"/>
  <c r="N17" i="264"/>
  <c r="M17" i="264"/>
  <c r="N16" i="264"/>
  <c r="M16" i="264"/>
  <c r="N15" i="264"/>
  <c r="M15" i="264"/>
  <c r="N14" i="264"/>
  <c r="N38" i="264" s="1"/>
  <c r="M14" i="264"/>
  <c r="M38" i="264" s="1"/>
  <c r="N37" i="266"/>
  <c r="M37" i="266"/>
  <c r="N36" i="266"/>
  <c r="M36" i="266"/>
  <c r="N35" i="266"/>
  <c r="M35" i="266"/>
  <c r="N34" i="266"/>
  <c r="M34" i="266"/>
  <c r="N33" i="266"/>
  <c r="M33" i="266"/>
  <c r="N32" i="266"/>
  <c r="M32" i="266"/>
  <c r="N31" i="266"/>
  <c r="M31" i="266"/>
  <c r="N30" i="266"/>
  <c r="M30" i="266"/>
  <c r="N29" i="266"/>
  <c r="M29" i="266"/>
  <c r="N28" i="266"/>
  <c r="M28" i="266"/>
  <c r="N27" i="266"/>
  <c r="M27" i="266"/>
  <c r="N26" i="266"/>
  <c r="M26" i="266"/>
  <c r="N25" i="266"/>
  <c r="M25" i="266"/>
  <c r="N24" i="266"/>
  <c r="M24" i="266"/>
  <c r="N23" i="266"/>
  <c r="M23" i="266"/>
  <c r="N22" i="266"/>
  <c r="M22" i="266"/>
  <c r="N21" i="266"/>
  <c r="M21" i="266"/>
  <c r="N20" i="266"/>
  <c r="M20" i="266"/>
  <c r="N19" i="266"/>
  <c r="M19" i="266"/>
  <c r="N18" i="266"/>
  <c r="M18" i="266"/>
  <c r="N17" i="266"/>
  <c r="M17" i="266"/>
  <c r="N16" i="266"/>
  <c r="M16" i="266"/>
  <c r="N15" i="266"/>
  <c r="M15" i="266"/>
  <c r="N14" i="266"/>
  <c r="N38" i="266" s="1"/>
  <c r="M14" i="266"/>
  <c r="M38" i="266" s="1"/>
  <c r="N37" i="268"/>
  <c r="M37" i="268"/>
  <c r="N36" i="268"/>
  <c r="M36" i="268"/>
  <c r="N35" i="268"/>
  <c r="M35" i="268"/>
  <c r="N34" i="268"/>
  <c r="M34" i="268"/>
  <c r="N33" i="268"/>
  <c r="M33" i="268"/>
  <c r="N32" i="268"/>
  <c r="M32" i="268"/>
  <c r="N31" i="268"/>
  <c r="M31" i="268"/>
  <c r="N30" i="268"/>
  <c r="M30" i="268"/>
  <c r="N29" i="268"/>
  <c r="M29" i="268"/>
  <c r="N28" i="268"/>
  <c r="M28" i="268"/>
  <c r="N27" i="268"/>
  <c r="M27" i="268"/>
  <c r="N26" i="268"/>
  <c r="M26" i="268"/>
  <c r="N25" i="268"/>
  <c r="M25" i="268"/>
  <c r="N24" i="268"/>
  <c r="M24" i="268"/>
  <c r="N23" i="268"/>
  <c r="M23" i="268"/>
  <c r="N22" i="268"/>
  <c r="M22" i="268"/>
  <c r="N21" i="268"/>
  <c r="M21" i="268"/>
  <c r="N20" i="268"/>
  <c r="M20" i="268"/>
  <c r="N19" i="268"/>
  <c r="M19" i="268"/>
  <c r="N18" i="268"/>
  <c r="M18" i="268"/>
  <c r="N17" i="268"/>
  <c r="M17" i="268"/>
  <c r="N16" i="268"/>
  <c r="M16" i="268"/>
  <c r="N15" i="268"/>
  <c r="M15" i="268"/>
  <c r="N14" i="268"/>
  <c r="N38" i="268" s="1"/>
  <c r="M14" i="268"/>
  <c r="M38" i="268" s="1"/>
  <c r="N37" i="270"/>
  <c r="M37" i="270"/>
  <c r="N36" i="270"/>
  <c r="M36" i="270"/>
  <c r="N35" i="270"/>
  <c r="M35" i="270"/>
  <c r="N34" i="270"/>
  <c r="M34" i="270"/>
  <c r="N33" i="270"/>
  <c r="M33" i="270"/>
  <c r="N32" i="270"/>
  <c r="M32" i="270"/>
  <c r="N31" i="270"/>
  <c r="M31" i="270"/>
  <c r="N30" i="270"/>
  <c r="M30" i="270"/>
  <c r="N29" i="270"/>
  <c r="M29" i="270"/>
  <c r="N28" i="270"/>
  <c r="M28" i="270"/>
  <c r="N27" i="270"/>
  <c r="M27" i="270"/>
  <c r="N26" i="270"/>
  <c r="M26" i="270"/>
  <c r="N25" i="270"/>
  <c r="M25" i="270"/>
  <c r="N24" i="270"/>
  <c r="M24" i="270"/>
  <c r="N23" i="270"/>
  <c r="M23" i="270"/>
  <c r="N22" i="270"/>
  <c r="M22" i="270"/>
  <c r="N21" i="270"/>
  <c r="M21" i="270"/>
  <c r="N20" i="270"/>
  <c r="M20" i="270"/>
  <c r="N19" i="270"/>
  <c r="M19" i="270"/>
  <c r="N18" i="270"/>
  <c r="M18" i="270"/>
  <c r="N17" i="270"/>
  <c r="M17" i="270"/>
  <c r="N16" i="270"/>
  <c r="M16" i="270"/>
  <c r="N15" i="270"/>
  <c r="M15" i="270"/>
  <c r="N14" i="270"/>
  <c r="N38" i="270" s="1"/>
  <c r="M14" i="270"/>
  <c r="M38" i="270" s="1"/>
  <c r="N37" i="272"/>
  <c r="M37" i="272"/>
  <c r="N36" i="272"/>
  <c r="M36" i="272"/>
  <c r="N35" i="272"/>
  <c r="M35" i="272"/>
  <c r="N34" i="272"/>
  <c r="M34" i="272"/>
  <c r="N33" i="272"/>
  <c r="M33" i="272"/>
  <c r="N32" i="272"/>
  <c r="M32" i="272"/>
  <c r="N31" i="272"/>
  <c r="M31" i="272"/>
  <c r="N30" i="272"/>
  <c r="M30" i="272"/>
  <c r="N29" i="272"/>
  <c r="M29" i="272"/>
  <c r="N28" i="272"/>
  <c r="M28" i="272"/>
  <c r="N27" i="272"/>
  <c r="M27" i="272"/>
  <c r="N26" i="272"/>
  <c r="M26" i="272"/>
  <c r="N25" i="272"/>
  <c r="M25" i="272"/>
  <c r="N24" i="272"/>
  <c r="M24" i="272"/>
  <c r="N23" i="272"/>
  <c r="M23" i="272"/>
  <c r="N22" i="272"/>
  <c r="M22" i="272"/>
  <c r="N21" i="272"/>
  <c r="M21" i="272"/>
  <c r="N20" i="272"/>
  <c r="M20" i="272"/>
  <c r="N19" i="272"/>
  <c r="M19" i="272"/>
  <c r="N18" i="272"/>
  <c r="M18" i="272"/>
  <c r="N17" i="272"/>
  <c r="M17" i="272"/>
  <c r="N16" i="272"/>
  <c r="M16" i="272"/>
  <c r="N15" i="272"/>
  <c r="M15" i="272"/>
  <c r="N14" i="272"/>
  <c r="N38" i="272" s="1"/>
  <c r="M14" i="272"/>
  <c r="M38" i="272" s="1"/>
  <c r="N37" i="274"/>
  <c r="M37" i="274"/>
  <c r="N36" i="274"/>
  <c r="M36" i="274"/>
  <c r="N35" i="274"/>
  <c r="M35" i="274"/>
  <c r="N34" i="274"/>
  <c r="M34" i="274"/>
  <c r="N33" i="274"/>
  <c r="M33" i="274"/>
  <c r="N32" i="274"/>
  <c r="M32" i="274"/>
  <c r="N31" i="274"/>
  <c r="M31" i="274"/>
  <c r="N30" i="274"/>
  <c r="M30" i="274"/>
  <c r="N29" i="274"/>
  <c r="M29" i="274"/>
  <c r="N28" i="274"/>
  <c r="M28" i="274"/>
  <c r="N27" i="274"/>
  <c r="M27" i="274"/>
  <c r="N26" i="274"/>
  <c r="M26" i="274"/>
  <c r="N25" i="274"/>
  <c r="M25" i="274"/>
  <c r="N24" i="274"/>
  <c r="M24" i="274"/>
  <c r="N23" i="274"/>
  <c r="M23" i="274"/>
  <c r="N22" i="274"/>
  <c r="M22" i="274"/>
  <c r="N21" i="274"/>
  <c r="M21" i="274"/>
  <c r="N20" i="274"/>
  <c r="M20" i="274"/>
  <c r="N19" i="274"/>
  <c r="M19" i="274"/>
  <c r="N18" i="274"/>
  <c r="M18" i="274"/>
  <c r="N17" i="274"/>
  <c r="M17" i="274"/>
  <c r="N16" i="274"/>
  <c r="M16" i="274"/>
  <c r="N15" i="274"/>
  <c r="M15" i="274"/>
  <c r="N14" i="274"/>
  <c r="N38" i="274" s="1"/>
  <c r="M14" i="274"/>
  <c r="M38" i="274" s="1"/>
  <c r="N37" i="276"/>
  <c r="M37" i="276"/>
  <c r="N36" i="276"/>
  <c r="M36" i="276"/>
  <c r="N35" i="276"/>
  <c r="M35" i="276"/>
  <c r="N34" i="276"/>
  <c r="M34" i="276"/>
  <c r="N33" i="276"/>
  <c r="M33" i="276"/>
  <c r="N32" i="276"/>
  <c r="M32" i="276"/>
  <c r="N31" i="276"/>
  <c r="M31" i="276"/>
  <c r="N30" i="276"/>
  <c r="M30" i="276"/>
  <c r="N29" i="276"/>
  <c r="M29" i="276"/>
  <c r="N28" i="276"/>
  <c r="M28" i="276"/>
  <c r="N27" i="276"/>
  <c r="M27" i="276"/>
  <c r="N26" i="276"/>
  <c r="M26" i="276"/>
  <c r="N25" i="276"/>
  <c r="M25" i="276"/>
  <c r="N24" i="276"/>
  <c r="M24" i="276"/>
  <c r="N23" i="276"/>
  <c r="M23" i="276"/>
  <c r="N22" i="276"/>
  <c r="M22" i="276"/>
  <c r="N21" i="276"/>
  <c r="M21" i="276"/>
  <c r="N20" i="276"/>
  <c r="M20" i="276"/>
  <c r="N19" i="276"/>
  <c r="M19" i="276"/>
  <c r="N18" i="276"/>
  <c r="M18" i="276"/>
  <c r="N17" i="276"/>
  <c r="M17" i="276"/>
  <c r="N16" i="276"/>
  <c r="M16" i="276"/>
  <c r="N15" i="276"/>
  <c r="M15" i="276"/>
  <c r="N14" i="276"/>
  <c r="N38" i="276" s="1"/>
  <c r="M14" i="276"/>
  <c r="M38" i="276" s="1"/>
  <c r="N37" i="278"/>
  <c r="M37" i="278"/>
  <c r="N36" i="278"/>
  <c r="M36" i="278"/>
  <c r="N35" i="278"/>
  <c r="M35" i="278"/>
  <c r="N34" i="278"/>
  <c r="M34" i="278"/>
  <c r="N33" i="278"/>
  <c r="M33" i="278"/>
  <c r="N32" i="278"/>
  <c r="M32" i="278"/>
  <c r="N31" i="278"/>
  <c r="M31" i="278"/>
  <c r="N30" i="278"/>
  <c r="M30" i="278"/>
  <c r="N29" i="278"/>
  <c r="M29" i="278"/>
  <c r="N28" i="278"/>
  <c r="M28" i="278"/>
  <c r="N27" i="278"/>
  <c r="M27" i="278"/>
  <c r="N26" i="278"/>
  <c r="M26" i="278"/>
  <c r="N25" i="278"/>
  <c r="M25" i="278"/>
  <c r="N24" i="278"/>
  <c r="M24" i="278"/>
  <c r="N23" i="278"/>
  <c r="M23" i="278"/>
  <c r="N22" i="278"/>
  <c r="M22" i="278"/>
  <c r="N21" i="278"/>
  <c r="M21" i="278"/>
  <c r="N20" i="278"/>
  <c r="M20" i="278"/>
  <c r="N19" i="278"/>
  <c r="M19" i="278"/>
  <c r="N18" i="278"/>
  <c r="M18" i="278"/>
  <c r="N17" i="278"/>
  <c r="M17" i="278"/>
  <c r="N16" i="278"/>
  <c r="M16" i="278"/>
  <c r="N15" i="278"/>
  <c r="M15" i="278"/>
  <c r="N14" i="278"/>
  <c r="N38" i="278" s="1"/>
  <c r="M14" i="278"/>
  <c r="M38" i="278" s="1"/>
  <c r="N37" i="280"/>
  <c r="M37" i="280"/>
  <c r="N36" i="280"/>
  <c r="M36" i="280"/>
  <c r="N35" i="280"/>
  <c r="M35" i="280"/>
  <c r="N34" i="280"/>
  <c r="M34" i="280"/>
  <c r="N33" i="280"/>
  <c r="M33" i="280"/>
  <c r="N32" i="280"/>
  <c r="M32" i="280"/>
  <c r="N31" i="280"/>
  <c r="M31" i="280"/>
  <c r="N30" i="280"/>
  <c r="M30" i="280"/>
  <c r="N29" i="280"/>
  <c r="M29" i="280"/>
  <c r="N28" i="280"/>
  <c r="M28" i="280"/>
  <c r="N27" i="280"/>
  <c r="M27" i="280"/>
  <c r="N26" i="280"/>
  <c r="M26" i="280"/>
  <c r="N25" i="280"/>
  <c r="M25" i="280"/>
  <c r="N24" i="280"/>
  <c r="M24" i="280"/>
  <c r="N23" i="280"/>
  <c r="M23" i="280"/>
  <c r="N22" i="280"/>
  <c r="M22" i="280"/>
  <c r="N21" i="280"/>
  <c r="M21" i="280"/>
  <c r="N20" i="280"/>
  <c r="M20" i="280"/>
  <c r="N19" i="280"/>
  <c r="M19" i="280"/>
  <c r="N18" i="280"/>
  <c r="M18" i="280"/>
  <c r="N17" i="280"/>
  <c r="M17" i="280"/>
  <c r="N16" i="280"/>
  <c r="M16" i="280"/>
  <c r="N15" i="280"/>
  <c r="M15" i="280"/>
  <c r="N14" i="280"/>
  <c r="N38" i="280" s="1"/>
  <c r="M14" i="280"/>
  <c r="M38" i="280" s="1"/>
  <c r="N37" i="282"/>
  <c r="M37" i="282"/>
  <c r="N36" i="282"/>
  <c r="M36" i="282"/>
  <c r="N35" i="282"/>
  <c r="M35" i="282"/>
  <c r="N34" i="282"/>
  <c r="M34" i="282"/>
  <c r="N33" i="282"/>
  <c r="M33" i="282"/>
  <c r="N32" i="282"/>
  <c r="M32" i="282"/>
  <c r="N31" i="282"/>
  <c r="M31" i="282"/>
  <c r="N30" i="282"/>
  <c r="M30" i="282"/>
  <c r="N29" i="282"/>
  <c r="M29" i="282"/>
  <c r="N28" i="282"/>
  <c r="M28" i="282"/>
  <c r="N27" i="282"/>
  <c r="M27" i="282"/>
  <c r="N26" i="282"/>
  <c r="M26" i="282"/>
  <c r="N25" i="282"/>
  <c r="M25" i="282"/>
  <c r="N24" i="282"/>
  <c r="M24" i="282"/>
  <c r="N23" i="282"/>
  <c r="M23" i="282"/>
  <c r="N22" i="282"/>
  <c r="M22" i="282"/>
  <c r="N21" i="282"/>
  <c r="M21" i="282"/>
  <c r="N20" i="282"/>
  <c r="M20" i="282"/>
  <c r="N19" i="282"/>
  <c r="M19" i="282"/>
  <c r="N18" i="282"/>
  <c r="M18" i="282"/>
  <c r="N17" i="282"/>
  <c r="M17" i="282"/>
  <c r="N16" i="282"/>
  <c r="M16" i="282"/>
  <c r="N15" i="282"/>
  <c r="M15" i="282"/>
  <c r="N14" i="282"/>
  <c r="N38" i="282" s="1"/>
  <c r="M14" i="282"/>
  <c r="M38" i="282" s="1"/>
  <c r="N37" i="284"/>
  <c r="M37" i="284"/>
  <c r="N36" i="284"/>
  <c r="M36" i="284"/>
  <c r="N35" i="284"/>
  <c r="M35" i="284"/>
  <c r="N34" i="284"/>
  <c r="M34" i="284"/>
  <c r="N33" i="284"/>
  <c r="M33" i="284"/>
  <c r="N32" i="284"/>
  <c r="M32" i="284"/>
  <c r="N31" i="284"/>
  <c r="M31" i="284"/>
  <c r="N30" i="284"/>
  <c r="M30" i="284"/>
  <c r="N29" i="284"/>
  <c r="M29" i="284"/>
  <c r="N28" i="284"/>
  <c r="M28" i="284"/>
  <c r="N27" i="284"/>
  <c r="M27" i="284"/>
  <c r="N26" i="284"/>
  <c r="M26" i="284"/>
  <c r="N25" i="284"/>
  <c r="M25" i="284"/>
  <c r="N24" i="284"/>
  <c r="M24" i="284"/>
  <c r="N23" i="284"/>
  <c r="M23" i="284"/>
  <c r="N22" i="284"/>
  <c r="M22" i="284"/>
  <c r="N21" i="284"/>
  <c r="M21" i="284"/>
  <c r="N20" i="284"/>
  <c r="M20" i="284"/>
  <c r="N19" i="284"/>
  <c r="M19" i="284"/>
  <c r="N18" i="284"/>
  <c r="M18" i="284"/>
  <c r="N17" i="284"/>
  <c r="M17" i="284"/>
  <c r="N16" i="284"/>
  <c r="M16" i="284"/>
  <c r="N15" i="284"/>
  <c r="M15" i="284"/>
  <c r="N14" i="284"/>
  <c r="N38" i="284" s="1"/>
  <c r="M14" i="284"/>
  <c r="M38" i="284" s="1"/>
  <c r="N37" i="286"/>
  <c r="M37" i="286"/>
  <c r="N36" i="286"/>
  <c r="M36" i="286"/>
  <c r="N35" i="286"/>
  <c r="M35" i="286"/>
  <c r="N34" i="286"/>
  <c r="M34" i="286"/>
  <c r="N33" i="286"/>
  <c r="M33" i="286"/>
  <c r="N32" i="286"/>
  <c r="M32" i="286"/>
  <c r="N31" i="286"/>
  <c r="M31" i="286"/>
  <c r="N30" i="286"/>
  <c r="M30" i="286"/>
  <c r="N29" i="286"/>
  <c r="M29" i="286"/>
  <c r="N28" i="286"/>
  <c r="M28" i="286"/>
  <c r="N27" i="286"/>
  <c r="M27" i="286"/>
  <c r="N26" i="286"/>
  <c r="M26" i="286"/>
  <c r="N25" i="286"/>
  <c r="M25" i="286"/>
  <c r="N24" i="286"/>
  <c r="M24" i="286"/>
  <c r="N23" i="286"/>
  <c r="M23" i="286"/>
  <c r="N22" i="286"/>
  <c r="M22" i="286"/>
  <c r="N21" i="286"/>
  <c r="M21" i="286"/>
  <c r="N20" i="286"/>
  <c r="M20" i="286"/>
  <c r="N19" i="286"/>
  <c r="M19" i="286"/>
  <c r="N18" i="286"/>
  <c r="M18" i="286"/>
  <c r="N17" i="286"/>
  <c r="M17" i="286"/>
  <c r="N16" i="286"/>
  <c r="M16" i="286"/>
  <c r="N15" i="286"/>
  <c r="M15" i="286"/>
  <c r="N14" i="286"/>
  <c r="N38" i="286" s="1"/>
  <c r="M14" i="286"/>
  <c r="M38" i="286" s="1"/>
  <c r="N37" i="288"/>
  <c r="M37" i="288"/>
  <c r="N36" i="288"/>
  <c r="M36" i="288"/>
  <c r="N35" i="288"/>
  <c r="M35" i="288"/>
  <c r="N34" i="288"/>
  <c r="M34" i="288"/>
  <c r="N33" i="288"/>
  <c r="M33" i="288"/>
  <c r="N32" i="288"/>
  <c r="M32" i="288"/>
  <c r="N31" i="288"/>
  <c r="M31" i="288"/>
  <c r="N30" i="288"/>
  <c r="M30" i="288"/>
  <c r="N29" i="288"/>
  <c r="M29" i="288"/>
  <c r="N28" i="288"/>
  <c r="M28" i="288"/>
  <c r="N27" i="288"/>
  <c r="M27" i="288"/>
  <c r="N26" i="288"/>
  <c r="M26" i="288"/>
  <c r="N25" i="288"/>
  <c r="M25" i="288"/>
  <c r="N24" i="288"/>
  <c r="M24" i="288"/>
  <c r="N23" i="288"/>
  <c r="M23" i="288"/>
  <c r="N22" i="288"/>
  <c r="M22" i="288"/>
  <c r="N21" i="288"/>
  <c r="M21" i="288"/>
  <c r="N20" i="288"/>
  <c r="M20" i="288"/>
  <c r="N19" i="288"/>
  <c r="M19" i="288"/>
  <c r="N18" i="288"/>
  <c r="M18" i="288"/>
  <c r="N17" i="288"/>
  <c r="M17" i="288"/>
  <c r="N16" i="288"/>
  <c r="M16" i="288"/>
  <c r="N15" i="288"/>
  <c r="M15" i="288"/>
  <c r="N14" i="288"/>
  <c r="N38" i="288" s="1"/>
  <c r="M14" i="288"/>
  <c r="M38" i="288" s="1"/>
  <c r="N37" i="289"/>
  <c r="M37" i="289"/>
  <c r="N36" i="289"/>
  <c r="M36" i="289"/>
  <c r="N35" i="289"/>
  <c r="M35" i="289"/>
  <c r="N34" i="289"/>
  <c r="M34" i="289"/>
  <c r="N33" i="289"/>
  <c r="M33" i="289"/>
  <c r="N32" i="289"/>
  <c r="M32" i="289"/>
  <c r="N31" i="289"/>
  <c r="M31" i="289"/>
  <c r="N30" i="289"/>
  <c r="M30" i="289"/>
  <c r="N29" i="289"/>
  <c r="M29" i="289"/>
  <c r="N28" i="289"/>
  <c r="M28" i="289"/>
  <c r="N27" i="289"/>
  <c r="M27" i="289"/>
  <c r="N26" i="289"/>
  <c r="M26" i="289"/>
  <c r="N25" i="289"/>
  <c r="M25" i="289"/>
  <c r="N24" i="289"/>
  <c r="M24" i="289"/>
  <c r="N23" i="289"/>
  <c r="M23" i="289"/>
  <c r="N22" i="289"/>
  <c r="M22" i="289"/>
  <c r="N21" i="289"/>
  <c r="M21" i="289"/>
  <c r="N20" i="289"/>
  <c r="M20" i="289"/>
  <c r="N19" i="289"/>
  <c r="M19" i="289"/>
  <c r="N18" i="289"/>
  <c r="M18" i="289"/>
  <c r="N17" i="289"/>
  <c r="M17" i="289"/>
  <c r="N16" i="289"/>
  <c r="M16" i="289"/>
  <c r="N15" i="289"/>
  <c r="M15" i="289"/>
  <c r="N14" i="289"/>
  <c r="N38" i="289" s="1"/>
  <c r="M14" i="289"/>
  <c r="M38" i="289" s="1"/>
  <c r="N37" i="292"/>
  <c r="M37" i="292"/>
  <c r="N36" i="292"/>
  <c r="M36" i="292"/>
  <c r="N35" i="292"/>
  <c r="M35" i="292"/>
  <c r="N34" i="292"/>
  <c r="M34" i="292"/>
  <c r="N33" i="292"/>
  <c r="M33" i="292"/>
  <c r="N32" i="292"/>
  <c r="M32" i="292"/>
  <c r="N31" i="292"/>
  <c r="M31" i="292"/>
  <c r="N30" i="292"/>
  <c r="M30" i="292"/>
  <c r="N29" i="292"/>
  <c r="M29" i="292"/>
  <c r="N28" i="292"/>
  <c r="M28" i="292"/>
  <c r="N27" i="292"/>
  <c r="M27" i="292"/>
  <c r="N26" i="292"/>
  <c r="M26" i="292"/>
  <c r="N25" i="292"/>
  <c r="M25" i="292"/>
  <c r="N24" i="292"/>
  <c r="M24" i="292"/>
  <c r="N23" i="292"/>
  <c r="M23" i="292"/>
  <c r="N22" i="292"/>
  <c r="M22" i="292"/>
  <c r="N21" i="292"/>
  <c r="M21" i="292"/>
  <c r="N20" i="292"/>
  <c r="M20" i="292"/>
  <c r="N19" i="292"/>
  <c r="M19" i="292"/>
  <c r="N18" i="292"/>
  <c r="M18" i="292"/>
  <c r="N17" i="292"/>
  <c r="M17" i="292"/>
  <c r="N16" i="292"/>
  <c r="M16" i="292"/>
  <c r="N15" i="292"/>
  <c r="M15" i="292"/>
  <c r="N14" i="292"/>
  <c r="N38" i="292" s="1"/>
  <c r="M14" i="292"/>
  <c r="M38" i="292" s="1"/>
  <c r="N37" i="294"/>
  <c r="M37" i="294"/>
  <c r="N36" i="294"/>
  <c r="M36" i="294"/>
  <c r="N35" i="294"/>
  <c r="M35" i="294"/>
  <c r="N34" i="294"/>
  <c r="M34" i="294"/>
  <c r="N33" i="294"/>
  <c r="M33" i="294"/>
  <c r="N32" i="294"/>
  <c r="M32" i="294"/>
  <c r="N31" i="294"/>
  <c r="M31" i="294"/>
  <c r="N30" i="294"/>
  <c r="M30" i="294"/>
  <c r="N29" i="294"/>
  <c r="M29" i="294"/>
  <c r="N28" i="294"/>
  <c r="M28" i="294"/>
  <c r="N27" i="294"/>
  <c r="M27" i="294"/>
  <c r="N26" i="294"/>
  <c r="M26" i="294"/>
  <c r="N25" i="294"/>
  <c r="M25" i="294"/>
  <c r="N24" i="294"/>
  <c r="M24" i="294"/>
  <c r="N23" i="294"/>
  <c r="M23" i="294"/>
  <c r="N22" i="294"/>
  <c r="M22" i="294"/>
  <c r="N21" i="294"/>
  <c r="M21" i="294"/>
  <c r="N20" i="294"/>
  <c r="M20" i="294"/>
  <c r="N19" i="294"/>
  <c r="M19" i="294"/>
  <c r="N18" i="294"/>
  <c r="M18" i="294"/>
  <c r="N17" i="294"/>
  <c r="M17" i="294"/>
  <c r="N16" i="294"/>
  <c r="M16" i="294"/>
  <c r="N15" i="294"/>
  <c r="M15" i="294"/>
  <c r="N14" i="294"/>
  <c r="N38" i="294" s="1"/>
  <c r="M14" i="294"/>
  <c r="M38" i="294" s="1"/>
  <c r="N37" i="296"/>
  <c r="M37" i="296"/>
  <c r="N36" i="296"/>
  <c r="M36" i="296"/>
  <c r="N35" i="296"/>
  <c r="M35" i="296"/>
  <c r="N34" i="296"/>
  <c r="M34" i="296"/>
  <c r="N33" i="296"/>
  <c r="M33" i="296"/>
  <c r="N32" i="296"/>
  <c r="M32" i="296"/>
  <c r="N31" i="296"/>
  <c r="M31" i="296"/>
  <c r="N30" i="296"/>
  <c r="M30" i="296"/>
  <c r="N29" i="296"/>
  <c r="M29" i="296"/>
  <c r="N28" i="296"/>
  <c r="M28" i="296"/>
  <c r="N27" i="296"/>
  <c r="M27" i="296"/>
  <c r="N26" i="296"/>
  <c r="M26" i="296"/>
  <c r="N25" i="296"/>
  <c r="M25" i="296"/>
  <c r="N24" i="296"/>
  <c r="M24" i="296"/>
  <c r="N23" i="296"/>
  <c r="M23" i="296"/>
  <c r="N22" i="296"/>
  <c r="M22" i="296"/>
  <c r="N21" i="296"/>
  <c r="M21" i="296"/>
  <c r="N20" i="296"/>
  <c r="M20" i="296"/>
  <c r="N19" i="296"/>
  <c r="M19" i="296"/>
  <c r="N18" i="296"/>
  <c r="M18" i="296"/>
  <c r="N17" i="296"/>
  <c r="M17" i="296"/>
  <c r="N16" i="296"/>
  <c r="M16" i="296"/>
  <c r="N15" i="296"/>
  <c r="M15" i="296"/>
  <c r="N14" i="296"/>
  <c r="N38" i="296" s="1"/>
  <c r="M14" i="296"/>
  <c r="M38" i="296" s="1"/>
  <c r="N37" i="298"/>
  <c r="M37" i="298"/>
  <c r="N36" i="298"/>
  <c r="M36" i="298"/>
  <c r="N35" i="298"/>
  <c r="M35" i="298"/>
  <c r="N34" i="298"/>
  <c r="M34" i="298"/>
  <c r="N33" i="298"/>
  <c r="M33" i="298"/>
  <c r="N32" i="298"/>
  <c r="M32" i="298"/>
  <c r="N31" i="298"/>
  <c r="M31" i="298"/>
  <c r="N30" i="298"/>
  <c r="M30" i="298"/>
  <c r="N29" i="298"/>
  <c r="M29" i="298"/>
  <c r="N28" i="298"/>
  <c r="M28" i="298"/>
  <c r="N27" i="298"/>
  <c r="M27" i="298"/>
  <c r="N26" i="298"/>
  <c r="M26" i="298"/>
  <c r="N25" i="298"/>
  <c r="M25" i="298"/>
  <c r="N24" i="298"/>
  <c r="M24" i="298"/>
  <c r="N23" i="298"/>
  <c r="M23" i="298"/>
  <c r="N22" i="298"/>
  <c r="M22" i="298"/>
  <c r="N21" i="298"/>
  <c r="M21" i="298"/>
  <c r="N20" i="298"/>
  <c r="M20" i="298"/>
  <c r="N19" i="298"/>
  <c r="M19" i="298"/>
  <c r="N18" i="298"/>
  <c r="M18" i="298"/>
  <c r="N17" i="298"/>
  <c r="M17" i="298"/>
  <c r="N16" i="298"/>
  <c r="M16" i="298"/>
  <c r="N15" i="298"/>
  <c r="M15" i="298"/>
  <c r="N14" i="298"/>
  <c r="N38" i="298" s="1"/>
  <c r="M14" i="298"/>
  <c r="M38" i="298" s="1"/>
  <c r="N37" i="300"/>
  <c r="M37" i="300"/>
  <c r="N36" i="300"/>
  <c r="M36" i="300"/>
  <c r="N35" i="300"/>
  <c r="M35" i="300"/>
  <c r="N34" i="300"/>
  <c r="M34" i="300"/>
  <c r="N33" i="300"/>
  <c r="M33" i="300"/>
  <c r="N32" i="300"/>
  <c r="M32" i="300"/>
  <c r="N31" i="300"/>
  <c r="M31" i="300"/>
  <c r="N30" i="300"/>
  <c r="M30" i="300"/>
  <c r="N29" i="300"/>
  <c r="M29" i="300"/>
  <c r="N28" i="300"/>
  <c r="M28" i="300"/>
  <c r="N27" i="300"/>
  <c r="M27" i="300"/>
  <c r="N26" i="300"/>
  <c r="M26" i="300"/>
  <c r="N25" i="300"/>
  <c r="M25" i="300"/>
  <c r="N24" i="300"/>
  <c r="M24" i="300"/>
  <c r="N23" i="300"/>
  <c r="M23" i="300"/>
  <c r="N22" i="300"/>
  <c r="M22" i="300"/>
  <c r="N21" i="300"/>
  <c r="M21" i="300"/>
  <c r="N20" i="300"/>
  <c r="M20" i="300"/>
  <c r="N19" i="300"/>
  <c r="M19" i="300"/>
  <c r="N18" i="300"/>
  <c r="M18" i="300"/>
  <c r="N17" i="300"/>
  <c r="M17" i="300"/>
  <c r="N16" i="300"/>
  <c r="M16" i="300"/>
  <c r="N15" i="300"/>
  <c r="M15" i="300"/>
  <c r="N14" i="300"/>
  <c r="N38" i="300" s="1"/>
  <c r="M14" i="300"/>
  <c r="M38" i="300" s="1"/>
  <c r="N37" i="302"/>
  <c r="M37" i="302"/>
  <c r="N36" i="302"/>
  <c r="M36" i="302"/>
  <c r="N35" i="302"/>
  <c r="M35" i="302"/>
  <c r="N34" i="302"/>
  <c r="M34" i="302"/>
  <c r="N33" i="302"/>
  <c r="M33" i="302"/>
  <c r="N32" i="302"/>
  <c r="M32" i="302"/>
  <c r="N31" i="302"/>
  <c r="M31" i="302"/>
  <c r="N30" i="302"/>
  <c r="M30" i="302"/>
  <c r="N29" i="302"/>
  <c r="M29" i="302"/>
  <c r="N28" i="302"/>
  <c r="M28" i="302"/>
  <c r="N27" i="302"/>
  <c r="M27" i="302"/>
  <c r="N26" i="302"/>
  <c r="M26" i="302"/>
  <c r="N25" i="302"/>
  <c r="M25" i="302"/>
  <c r="N24" i="302"/>
  <c r="M24" i="302"/>
  <c r="N23" i="302"/>
  <c r="M23" i="302"/>
  <c r="N22" i="302"/>
  <c r="M22" i="302"/>
  <c r="N21" i="302"/>
  <c r="M21" i="302"/>
  <c r="N20" i="302"/>
  <c r="M20" i="302"/>
  <c r="N19" i="302"/>
  <c r="M19" i="302"/>
  <c r="N18" i="302"/>
  <c r="M18" i="302"/>
  <c r="N17" i="302"/>
  <c r="M17" i="302"/>
  <c r="N16" i="302"/>
  <c r="M16" i="302"/>
  <c r="N15" i="302"/>
  <c r="M15" i="302"/>
  <c r="N14" i="302"/>
  <c r="N38" i="302" s="1"/>
  <c r="M14" i="302"/>
  <c r="M38" i="302" s="1"/>
  <c r="N37" i="303"/>
  <c r="M37" i="303"/>
  <c r="N36" i="303"/>
  <c r="M36" i="303"/>
  <c r="N35" i="303"/>
  <c r="M35" i="303"/>
  <c r="N34" i="303"/>
  <c r="M34" i="303"/>
  <c r="N33" i="303"/>
  <c r="M33" i="303"/>
  <c r="N32" i="303"/>
  <c r="M32" i="303"/>
  <c r="N31" i="303"/>
  <c r="M31" i="303"/>
  <c r="N30" i="303"/>
  <c r="M30" i="303"/>
  <c r="N29" i="303"/>
  <c r="M29" i="303"/>
  <c r="N28" i="303"/>
  <c r="M28" i="303"/>
  <c r="N27" i="303"/>
  <c r="M27" i="303"/>
  <c r="N26" i="303"/>
  <c r="M26" i="303"/>
  <c r="N25" i="303"/>
  <c r="M25" i="303"/>
  <c r="N24" i="303"/>
  <c r="M24" i="303"/>
  <c r="N23" i="303"/>
  <c r="M23" i="303"/>
  <c r="N22" i="303"/>
  <c r="M22" i="303"/>
  <c r="N21" i="303"/>
  <c r="M21" i="303"/>
  <c r="N20" i="303"/>
  <c r="M20" i="303"/>
  <c r="N19" i="303"/>
  <c r="M19" i="303"/>
  <c r="N18" i="303"/>
  <c r="M18" i="303"/>
  <c r="N17" i="303"/>
  <c r="M17" i="303"/>
  <c r="N16" i="303"/>
  <c r="M16" i="303"/>
  <c r="N15" i="303"/>
  <c r="M15" i="303"/>
  <c r="N14" i="303"/>
  <c r="N38" i="303" s="1"/>
  <c r="M14" i="303"/>
  <c r="M38" i="303" s="1"/>
  <c r="N37" i="305"/>
  <c r="M37" i="305"/>
  <c r="N36" i="305"/>
  <c r="M36" i="305"/>
  <c r="N35" i="305"/>
  <c r="M35" i="305"/>
  <c r="N34" i="305"/>
  <c r="M34" i="305"/>
  <c r="N33" i="305"/>
  <c r="M33" i="305"/>
  <c r="N32" i="305"/>
  <c r="M32" i="305"/>
  <c r="N31" i="305"/>
  <c r="M31" i="305"/>
  <c r="N30" i="305"/>
  <c r="M30" i="305"/>
  <c r="N29" i="305"/>
  <c r="M29" i="305"/>
  <c r="N28" i="305"/>
  <c r="M28" i="305"/>
  <c r="N27" i="305"/>
  <c r="M27" i="305"/>
  <c r="N26" i="305"/>
  <c r="M26" i="305"/>
  <c r="N25" i="305"/>
  <c r="M25" i="305"/>
  <c r="N24" i="305"/>
  <c r="M24" i="305"/>
  <c r="N23" i="305"/>
  <c r="M23" i="305"/>
  <c r="N22" i="305"/>
  <c r="M22" i="305"/>
  <c r="N21" i="305"/>
  <c r="M21" i="305"/>
  <c r="N20" i="305"/>
  <c r="M20" i="305"/>
  <c r="N19" i="305"/>
  <c r="M19" i="305"/>
  <c r="N18" i="305"/>
  <c r="M18" i="305"/>
  <c r="N17" i="305"/>
  <c r="M17" i="305"/>
  <c r="N16" i="305"/>
  <c r="M16" i="305"/>
  <c r="N15" i="305"/>
  <c r="M15" i="305"/>
  <c r="N14" i="305"/>
  <c r="N38" i="305" s="1"/>
  <c r="M14" i="305"/>
  <c r="M38" i="305" s="1"/>
  <c r="N37" i="247"/>
  <c r="M37" i="247"/>
  <c r="N36" i="247"/>
  <c r="M36" i="247"/>
  <c r="N35" i="247"/>
  <c r="M35" i="247"/>
  <c r="N34" i="247"/>
  <c r="M34" i="247"/>
  <c r="N33" i="247"/>
  <c r="M33" i="247"/>
  <c r="N32" i="247"/>
  <c r="M32" i="247"/>
  <c r="N31" i="247"/>
  <c r="M31" i="247"/>
  <c r="N30" i="247"/>
  <c r="M30" i="247"/>
  <c r="N29" i="247"/>
  <c r="M29" i="247"/>
  <c r="N28" i="247"/>
  <c r="M28" i="247"/>
  <c r="N27" i="247"/>
  <c r="M27" i="247"/>
  <c r="N26" i="247"/>
  <c r="M26" i="247"/>
  <c r="N25" i="247"/>
  <c r="M25" i="247"/>
  <c r="N24" i="247"/>
  <c r="M24" i="247"/>
  <c r="N23" i="247"/>
  <c r="M23" i="247"/>
  <c r="N22" i="247"/>
  <c r="M22" i="247"/>
  <c r="N21" i="247"/>
  <c r="M21" i="247"/>
  <c r="N20" i="247"/>
  <c r="M20" i="247"/>
  <c r="N19" i="247"/>
  <c r="M19" i="247"/>
  <c r="N18" i="247"/>
  <c r="M18" i="247"/>
  <c r="N17" i="247"/>
  <c r="M17" i="247"/>
  <c r="N16" i="247"/>
  <c r="M16" i="247"/>
  <c r="N15" i="247"/>
  <c r="M15" i="247"/>
  <c r="N14" i="247"/>
  <c r="N38" i="247" s="1"/>
  <c r="M14" i="247"/>
  <c r="M38" i="247" s="1"/>
  <c r="O39" i="247" l="1"/>
  <c r="L63" i="305"/>
  <c r="M63" i="305" s="1"/>
  <c r="M80" i="305"/>
  <c r="M68" i="305"/>
  <c r="M67" i="305"/>
  <c r="O66" i="305"/>
  <c r="H64" i="305"/>
  <c r="J63" i="305"/>
  <c r="J60" i="305"/>
  <c r="E60" i="305"/>
  <c r="J59" i="305"/>
  <c r="E59" i="305"/>
  <c r="J58" i="305"/>
  <c r="E58" i="305"/>
  <c r="J57" i="305"/>
  <c r="E57" i="305"/>
  <c r="J56" i="305"/>
  <c r="E56" i="305"/>
  <c r="J55" i="305"/>
  <c r="E55" i="305"/>
  <c r="J54" i="305"/>
  <c r="E54" i="305"/>
  <c r="J53" i="305"/>
  <c r="E53" i="305"/>
  <c r="J52" i="305"/>
  <c r="E52" i="305"/>
  <c r="J51" i="305"/>
  <c r="E51" i="305"/>
  <c r="J50" i="305"/>
  <c r="E50" i="305"/>
  <c r="J49" i="305"/>
  <c r="E49" i="305"/>
  <c r="J48" i="305"/>
  <c r="E48" i="305"/>
  <c r="J47" i="305"/>
  <c r="E47" i="305"/>
  <c r="J46" i="305"/>
  <c r="E46" i="305"/>
  <c r="J45" i="305"/>
  <c r="E45" i="305"/>
  <c r="J44" i="305"/>
  <c r="E44" i="305"/>
  <c r="J43" i="305"/>
  <c r="E43" i="305"/>
  <c r="J42" i="305"/>
  <c r="E42" i="305"/>
  <c r="J41" i="305"/>
  <c r="E41" i="305"/>
  <c r="J40" i="305"/>
  <c r="E40" i="305"/>
  <c r="J39" i="305"/>
  <c r="E39" i="305"/>
  <c r="J38" i="305"/>
  <c r="F38" i="305"/>
  <c r="F39" i="305" s="1"/>
  <c r="F40" i="305" s="1"/>
  <c r="F41" i="305" s="1"/>
  <c r="F42" i="305" s="1"/>
  <c r="F43" i="305" s="1"/>
  <c r="F44" i="305" s="1"/>
  <c r="F45" i="305" s="1"/>
  <c r="F46" i="305" s="1"/>
  <c r="F47" i="305" s="1"/>
  <c r="F48" i="305" s="1"/>
  <c r="F49" i="305" s="1"/>
  <c r="F50" i="305" s="1"/>
  <c r="F51" i="305" s="1"/>
  <c r="F52" i="305" s="1"/>
  <c r="F53" i="305" s="1"/>
  <c r="F54" i="305" s="1"/>
  <c r="F55" i="305" s="1"/>
  <c r="F56" i="305" s="1"/>
  <c r="F57" i="305" s="1"/>
  <c r="F58" i="305" s="1"/>
  <c r="F59" i="305" s="1"/>
  <c r="F60" i="305" s="1"/>
  <c r="E38" i="305"/>
  <c r="A38" i="305"/>
  <c r="A39" i="305" s="1"/>
  <c r="A40" i="305" s="1"/>
  <c r="A41" i="305" s="1"/>
  <c r="A42" i="305" s="1"/>
  <c r="A43" i="305" s="1"/>
  <c r="A44" i="305" s="1"/>
  <c r="A45" i="305" s="1"/>
  <c r="A46" i="305" s="1"/>
  <c r="A47" i="305" s="1"/>
  <c r="A48" i="305" s="1"/>
  <c r="A49" i="305" s="1"/>
  <c r="A50" i="305" s="1"/>
  <c r="A51" i="305" s="1"/>
  <c r="A52" i="305" s="1"/>
  <c r="A53" i="305" s="1"/>
  <c r="A54" i="305" s="1"/>
  <c r="A55" i="305" s="1"/>
  <c r="A56" i="305" s="1"/>
  <c r="A57" i="305" s="1"/>
  <c r="A58" i="305" s="1"/>
  <c r="A59" i="305" s="1"/>
  <c r="A60" i="305" s="1"/>
  <c r="J37" i="305"/>
  <c r="E37" i="305"/>
  <c r="J36" i="305"/>
  <c r="E36" i="305"/>
  <c r="J35" i="305"/>
  <c r="E35" i="305"/>
  <c r="J34" i="305"/>
  <c r="E34" i="305"/>
  <c r="J33" i="305"/>
  <c r="E33" i="305"/>
  <c r="J32" i="305"/>
  <c r="E32" i="305"/>
  <c r="J31" i="305"/>
  <c r="E31" i="305"/>
  <c r="J30" i="305"/>
  <c r="E30" i="305"/>
  <c r="J29" i="305"/>
  <c r="E29" i="305"/>
  <c r="J28" i="305"/>
  <c r="E28" i="305"/>
  <c r="J27" i="305"/>
  <c r="E27" i="305"/>
  <c r="J26" i="305"/>
  <c r="E26" i="305"/>
  <c r="J25" i="305"/>
  <c r="E25" i="305"/>
  <c r="J24" i="305"/>
  <c r="E24" i="305"/>
  <c r="J23" i="305"/>
  <c r="E23" i="305"/>
  <c r="J22" i="305"/>
  <c r="E22" i="305"/>
  <c r="J21" i="305"/>
  <c r="E21" i="305"/>
  <c r="J20" i="305"/>
  <c r="E20" i="305"/>
  <c r="J19" i="305"/>
  <c r="E19" i="305"/>
  <c r="J18" i="305"/>
  <c r="E18" i="305"/>
  <c r="J17" i="305"/>
  <c r="E17" i="305"/>
  <c r="J16" i="305"/>
  <c r="E16" i="305"/>
  <c r="A16" i="305"/>
  <c r="A17" i="305" s="1"/>
  <c r="A18" i="305" s="1"/>
  <c r="A19" i="305" s="1"/>
  <c r="A20" i="305" s="1"/>
  <c r="A21" i="305" s="1"/>
  <c r="A22" i="305" s="1"/>
  <c r="A23" i="305" s="1"/>
  <c r="A24" i="305" s="1"/>
  <c r="A25" i="305" s="1"/>
  <c r="A26" i="305" s="1"/>
  <c r="A27" i="305" s="1"/>
  <c r="A28" i="305" s="1"/>
  <c r="A29" i="305" s="1"/>
  <c r="A30" i="305" s="1"/>
  <c r="A31" i="305" s="1"/>
  <c r="A32" i="305" s="1"/>
  <c r="A33" i="305" s="1"/>
  <c r="A34" i="305" s="1"/>
  <c r="A35" i="305" s="1"/>
  <c r="A36" i="305" s="1"/>
  <c r="J15" i="305"/>
  <c r="E15" i="305"/>
  <c r="A15" i="305"/>
  <c r="J14" i="305"/>
  <c r="F14" i="305"/>
  <c r="F15" i="305" s="1"/>
  <c r="F16" i="305" s="1"/>
  <c r="F17" i="305" s="1"/>
  <c r="F18" i="305" s="1"/>
  <c r="F19" i="305" s="1"/>
  <c r="F20" i="305" s="1"/>
  <c r="F21" i="305" s="1"/>
  <c r="F22" i="305" s="1"/>
  <c r="F23" i="305" s="1"/>
  <c r="F24" i="305" s="1"/>
  <c r="F25" i="305" s="1"/>
  <c r="F26" i="305" s="1"/>
  <c r="F27" i="305" s="1"/>
  <c r="F28" i="305" s="1"/>
  <c r="F29" i="305" s="1"/>
  <c r="F30" i="305" s="1"/>
  <c r="F31" i="305" s="1"/>
  <c r="F32" i="305" s="1"/>
  <c r="F33" i="305" s="1"/>
  <c r="F34" i="305" s="1"/>
  <c r="F35" i="305" s="1"/>
  <c r="F36" i="305" s="1"/>
  <c r="E14" i="305"/>
  <c r="A14" i="305"/>
  <c r="J13" i="305"/>
  <c r="E13" i="305"/>
  <c r="N80" i="305" l="1"/>
  <c r="P66" i="305"/>
  <c r="N81" i="305"/>
  <c r="L81" i="305"/>
  <c r="M69" i="305"/>
  <c r="L63" i="303"/>
  <c r="M80" i="303"/>
  <c r="M63" i="303"/>
  <c r="N80" i="303"/>
  <c r="N81" i="303"/>
  <c r="L81" i="303"/>
  <c r="M81" i="303"/>
  <c r="H64" i="303"/>
  <c r="M67" i="303"/>
  <c r="M68" i="303"/>
  <c r="M69" i="303"/>
  <c r="I64" i="303"/>
  <c r="N67" i="303"/>
  <c r="N68" i="303"/>
  <c r="N69" i="303"/>
  <c r="P69" i="303"/>
  <c r="P68" i="303"/>
  <c r="O66" i="303"/>
  <c r="J63" i="303"/>
  <c r="P66" i="303"/>
  <c r="J64" i="303"/>
  <c r="J60" i="303"/>
  <c r="F38" i="303"/>
  <c r="F39" i="303"/>
  <c r="F40" i="303"/>
  <c r="F41" i="303"/>
  <c r="F42" i="303"/>
  <c r="F43" i="303"/>
  <c r="F44" i="303"/>
  <c r="F45" i="303"/>
  <c r="F46" i="303"/>
  <c r="F47" i="303"/>
  <c r="F48" i="303"/>
  <c r="F49" i="303"/>
  <c r="F50" i="303"/>
  <c r="F51" i="303"/>
  <c r="F52" i="303"/>
  <c r="F53" i="303"/>
  <c r="F54" i="303"/>
  <c r="F55" i="303"/>
  <c r="F56" i="303"/>
  <c r="F57" i="303"/>
  <c r="F58" i="303"/>
  <c r="F59" i="303"/>
  <c r="F60" i="303"/>
  <c r="E60" i="303"/>
  <c r="A38" i="303"/>
  <c r="A39" i="303"/>
  <c r="A40" i="303"/>
  <c r="A41" i="303"/>
  <c r="A42" i="303"/>
  <c r="A43" i="303"/>
  <c r="A44" i="303"/>
  <c r="A45" i="303"/>
  <c r="A46" i="303"/>
  <c r="A47" i="303"/>
  <c r="A48" i="303"/>
  <c r="A49" i="303"/>
  <c r="A50" i="303"/>
  <c r="A51" i="303"/>
  <c r="A52" i="303"/>
  <c r="A53" i="303"/>
  <c r="A54" i="303"/>
  <c r="A55" i="303"/>
  <c r="A56" i="303"/>
  <c r="A57" i="303"/>
  <c r="A58" i="303"/>
  <c r="A59" i="303"/>
  <c r="A60" i="303"/>
  <c r="J59" i="303"/>
  <c r="E59" i="303"/>
  <c r="J58" i="303"/>
  <c r="E58" i="303"/>
  <c r="J57" i="303"/>
  <c r="E57" i="303"/>
  <c r="J56" i="303"/>
  <c r="E56" i="303"/>
  <c r="J55" i="303"/>
  <c r="E55" i="303"/>
  <c r="J54" i="303"/>
  <c r="E54" i="303"/>
  <c r="J53" i="303"/>
  <c r="E53" i="303"/>
  <c r="J52" i="303"/>
  <c r="E52" i="303"/>
  <c r="J51" i="303"/>
  <c r="E51" i="303"/>
  <c r="J50" i="303"/>
  <c r="E50" i="303"/>
  <c r="J49" i="303"/>
  <c r="E49" i="303"/>
  <c r="J48" i="303"/>
  <c r="E48" i="303"/>
  <c r="J47" i="303"/>
  <c r="E47" i="303"/>
  <c r="J46" i="303"/>
  <c r="E46" i="303"/>
  <c r="J45" i="303"/>
  <c r="E45" i="303"/>
  <c r="J44" i="303"/>
  <c r="E44" i="303"/>
  <c r="J43" i="303"/>
  <c r="E43" i="303"/>
  <c r="J42" i="303"/>
  <c r="E42" i="303"/>
  <c r="J41" i="303"/>
  <c r="E41" i="303"/>
  <c r="J40" i="303"/>
  <c r="E40" i="303"/>
  <c r="J39" i="303"/>
  <c r="E39" i="303"/>
  <c r="J38" i="303"/>
  <c r="E38" i="303"/>
  <c r="J37" i="303"/>
  <c r="E37" i="303"/>
  <c r="J36" i="303"/>
  <c r="F14" i="303"/>
  <c r="F15" i="303"/>
  <c r="F16" i="303"/>
  <c r="F17" i="303"/>
  <c r="F18" i="303"/>
  <c r="F19" i="303"/>
  <c r="F20" i="303"/>
  <c r="F21" i="303"/>
  <c r="F22" i="303"/>
  <c r="F23" i="303"/>
  <c r="F24" i="303"/>
  <c r="F25" i="303"/>
  <c r="F26" i="303"/>
  <c r="F27" i="303"/>
  <c r="F28" i="303"/>
  <c r="F29" i="303"/>
  <c r="F30" i="303"/>
  <c r="F31" i="303"/>
  <c r="F32" i="303"/>
  <c r="F33" i="303"/>
  <c r="F34" i="303"/>
  <c r="F35" i="303"/>
  <c r="F36" i="303"/>
  <c r="E36" i="303"/>
  <c r="A14" i="303"/>
  <c r="A15" i="303"/>
  <c r="A16" i="303"/>
  <c r="A17" i="303"/>
  <c r="A18" i="303"/>
  <c r="A19" i="303"/>
  <c r="A20" i="303"/>
  <c r="A21" i="303"/>
  <c r="A22" i="303"/>
  <c r="A23" i="303"/>
  <c r="A24" i="303"/>
  <c r="A25" i="303"/>
  <c r="A26" i="303"/>
  <c r="A27" i="303"/>
  <c r="A28" i="303"/>
  <c r="A29" i="303"/>
  <c r="A30" i="303"/>
  <c r="A31" i="303"/>
  <c r="A32" i="303"/>
  <c r="A33" i="303"/>
  <c r="A34" i="303"/>
  <c r="A35" i="303"/>
  <c r="A36" i="303"/>
  <c r="J35" i="303"/>
  <c r="E35" i="303"/>
  <c r="J34" i="303"/>
  <c r="E34" i="303"/>
  <c r="J33" i="303"/>
  <c r="E33" i="303"/>
  <c r="J32" i="303"/>
  <c r="E32" i="303"/>
  <c r="J31" i="303"/>
  <c r="E31" i="303"/>
  <c r="J30" i="303"/>
  <c r="E30" i="303"/>
  <c r="J29" i="303"/>
  <c r="E29" i="303"/>
  <c r="J28" i="303"/>
  <c r="E28" i="303"/>
  <c r="J27" i="303"/>
  <c r="E27" i="303"/>
  <c r="J26" i="303"/>
  <c r="E26" i="303"/>
  <c r="J25" i="303"/>
  <c r="E25" i="303"/>
  <c r="J24" i="303"/>
  <c r="E24" i="303"/>
  <c r="J23" i="303"/>
  <c r="E23" i="303"/>
  <c r="J22" i="303"/>
  <c r="E22" i="303"/>
  <c r="J21" i="303"/>
  <c r="E21" i="303"/>
  <c r="J20" i="303"/>
  <c r="E20" i="303"/>
  <c r="J19" i="303"/>
  <c r="E19" i="303"/>
  <c r="J18" i="303"/>
  <c r="E18" i="303"/>
  <c r="J17" i="303"/>
  <c r="E17" i="303"/>
  <c r="J16" i="303"/>
  <c r="E16" i="303"/>
  <c r="J13" i="303"/>
  <c r="J14" i="303"/>
  <c r="J15" i="303"/>
  <c r="E13" i="303"/>
  <c r="E14" i="303"/>
  <c r="E15" i="303"/>
  <c r="M80" i="302"/>
  <c r="H64" i="302"/>
  <c r="M67" i="302"/>
  <c r="M68" i="302"/>
  <c r="O66" i="302"/>
  <c r="M63" i="302"/>
  <c r="J63" i="302"/>
  <c r="J60" i="302"/>
  <c r="E60" i="302"/>
  <c r="J59" i="302"/>
  <c r="E59" i="302"/>
  <c r="J58" i="302"/>
  <c r="E58" i="302"/>
  <c r="J57" i="302"/>
  <c r="E57" i="302"/>
  <c r="J56" i="302"/>
  <c r="E56" i="302"/>
  <c r="J55" i="302"/>
  <c r="E55" i="302"/>
  <c r="J54" i="302"/>
  <c r="E54" i="302"/>
  <c r="J53" i="302"/>
  <c r="E53" i="302"/>
  <c r="J52" i="302"/>
  <c r="E52" i="302"/>
  <c r="J51" i="302"/>
  <c r="E51" i="302"/>
  <c r="J50" i="302"/>
  <c r="E50" i="302"/>
  <c r="J49" i="302"/>
  <c r="E49" i="302"/>
  <c r="J48" i="302"/>
  <c r="E48" i="302"/>
  <c r="J47" i="302"/>
  <c r="E47" i="302"/>
  <c r="J46" i="302"/>
  <c r="E46" i="302"/>
  <c r="J45" i="302"/>
  <c r="E45" i="302"/>
  <c r="J44" i="302"/>
  <c r="E44" i="302"/>
  <c r="J43" i="302"/>
  <c r="E43" i="302"/>
  <c r="J42" i="302"/>
  <c r="E42" i="302"/>
  <c r="J41" i="302"/>
  <c r="E41" i="302"/>
  <c r="J40" i="302"/>
  <c r="E40" i="302"/>
  <c r="J39" i="302"/>
  <c r="E39" i="302"/>
  <c r="J38" i="302"/>
  <c r="F38" i="302"/>
  <c r="F39" i="302"/>
  <c r="F40" i="302"/>
  <c r="F41" i="302"/>
  <c r="F42" i="302"/>
  <c r="F43" i="302"/>
  <c r="F44" i="302"/>
  <c r="F45" i="302"/>
  <c r="F46" i="302"/>
  <c r="F47" i="302"/>
  <c r="F48" i="302"/>
  <c r="F49" i="302"/>
  <c r="F50" i="302"/>
  <c r="F51" i="302"/>
  <c r="F52" i="302"/>
  <c r="F53" i="302"/>
  <c r="F54" i="302"/>
  <c r="F55" i="302"/>
  <c r="F56" i="302"/>
  <c r="F57" i="302"/>
  <c r="F58" i="302"/>
  <c r="F59" i="302"/>
  <c r="F60" i="302"/>
  <c r="E38" i="302"/>
  <c r="A38" i="302"/>
  <c r="A39" i="302"/>
  <c r="A40" i="302"/>
  <c r="A41" i="302"/>
  <c r="A42" i="302"/>
  <c r="A43" i="302"/>
  <c r="A44" i="302"/>
  <c r="A45" i="302"/>
  <c r="A46" i="302"/>
  <c r="A47" i="302"/>
  <c r="A48" i="302"/>
  <c r="A49" i="302"/>
  <c r="A50" i="302"/>
  <c r="A51" i="302"/>
  <c r="A52" i="302"/>
  <c r="A53" i="302"/>
  <c r="A54" i="302"/>
  <c r="A55" i="302"/>
  <c r="A56" i="302"/>
  <c r="A57" i="302"/>
  <c r="A58" i="302"/>
  <c r="A59" i="302"/>
  <c r="A60" i="302"/>
  <c r="J37" i="302"/>
  <c r="E37" i="302"/>
  <c r="J36" i="302"/>
  <c r="E36" i="302"/>
  <c r="J35" i="302"/>
  <c r="E35" i="302"/>
  <c r="J34" i="302"/>
  <c r="E34" i="302"/>
  <c r="J33" i="302"/>
  <c r="E33" i="302"/>
  <c r="J32" i="302"/>
  <c r="E32" i="302"/>
  <c r="J31" i="302"/>
  <c r="E31" i="302"/>
  <c r="J30" i="302"/>
  <c r="E30" i="302"/>
  <c r="J29" i="302"/>
  <c r="E29" i="302"/>
  <c r="J28" i="302"/>
  <c r="E28" i="302"/>
  <c r="J27" i="302"/>
  <c r="E27" i="302"/>
  <c r="J26" i="302"/>
  <c r="E26" i="302"/>
  <c r="J25" i="302"/>
  <c r="E25" i="302"/>
  <c r="J24" i="302"/>
  <c r="E24" i="302"/>
  <c r="J23" i="302"/>
  <c r="E23" i="302"/>
  <c r="J22" i="302"/>
  <c r="E22" i="302"/>
  <c r="J21" i="302"/>
  <c r="E21" i="302"/>
  <c r="J20" i="302"/>
  <c r="E20" i="302"/>
  <c r="J19" i="302"/>
  <c r="E19" i="302"/>
  <c r="J18" i="302"/>
  <c r="E18" i="302"/>
  <c r="J17" i="302"/>
  <c r="E17" i="302"/>
  <c r="J16" i="302"/>
  <c r="E16" i="302"/>
  <c r="J15" i="302"/>
  <c r="E15" i="302"/>
  <c r="E13" i="302"/>
  <c r="E14" i="302"/>
  <c r="A14" i="302"/>
  <c r="A15" i="302"/>
  <c r="A16" i="302"/>
  <c r="A17" i="302"/>
  <c r="A18" i="302"/>
  <c r="A19" i="302"/>
  <c r="A20" i="302"/>
  <c r="A21" i="302"/>
  <c r="A22" i="302"/>
  <c r="A23" i="302"/>
  <c r="A24" i="302"/>
  <c r="A25" i="302"/>
  <c r="A26" i="302"/>
  <c r="A27" i="302"/>
  <c r="A28" i="302"/>
  <c r="A29" i="302"/>
  <c r="A30" i="302"/>
  <c r="A31" i="302"/>
  <c r="A32" i="302"/>
  <c r="A33" i="302"/>
  <c r="A34" i="302"/>
  <c r="A35" i="302"/>
  <c r="A36" i="302"/>
  <c r="J14" i="302"/>
  <c r="F14" i="302"/>
  <c r="F15" i="302"/>
  <c r="F16" i="302"/>
  <c r="F17" i="302"/>
  <c r="F18" i="302"/>
  <c r="F19" i="302"/>
  <c r="F20" i="302"/>
  <c r="F21" i="302"/>
  <c r="F22" i="302"/>
  <c r="F23" i="302"/>
  <c r="F24" i="302"/>
  <c r="F25" i="302"/>
  <c r="F26" i="302"/>
  <c r="F27" i="302"/>
  <c r="F28" i="302"/>
  <c r="F29" i="302"/>
  <c r="F30" i="302"/>
  <c r="F31" i="302"/>
  <c r="F32" i="302"/>
  <c r="F33" i="302"/>
  <c r="F34" i="302"/>
  <c r="F35" i="302"/>
  <c r="F36" i="302"/>
  <c r="J13" i="302"/>
  <c r="N80" i="302"/>
  <c r="N81" i="302"/>
  <c r="P66" i="302"/>
  <c r="L81" i="302"/>
  <c r="M69" i="302"/>
  <c r="L63" i="300"/>
  <c r="M80" i="300"/>
  <c r="M63" i="300"/>
  <c r="N80" i="300"/>
  <c r="N81" i="300"/>
  <c r="H64" i="300"/>
  <c r="M67" i="300"/>
  <c r="M68" i="300"/>
  <c r="O66" i="300"/>
  <c r="J63" i="300"/>
  <c r="J60" i="300"/>
  <c r="E60" i="300"/>
  <c r="J59" i="300"/>
  <c r="E59" i="300"/>
  <c r="J58" i="300"/>
  <c r="E58" i="300"/>
  <c r="J57" i="300"/>
  <c r="E57" i="300"/>
  <c r="J56" i="300"/>
  <c r="E56" i="300"/>
  <c r="J55" i="300"/>
  <c r="E55" i="300"/>
  <c r="J54" i="300"/>
  <c r="E54" i="300"/>
  <c r="J53" i="300"/>
  <c r="E53" i="300"/>
  <c r="J52" i="300"/>
  <c r="E52" i="300"/>
  <c r="J51" i="300"/>
  <c r="E51" i="300"/>
  <c r="J50" i="300"/>
  <c r="E50" i="300"/>
  <c r="J49" i="300"/>
  <c r="E49" i="300"/>
  <c r="J48" i="300"/>
  <c r="E48" i="300"/>
  <c r="J47" i="300"/>
  <c r="E47" i="300"/>
  <c r="J46" i="300"/>
  <c r="E46" i="300"/>
  <c r="J45" i="300"/>
  <c r="E45" i="300"/>
  <c r="J44" i="300"/>
  <c r="E44" i="300"/>
  <c r="J43" i="300"/>
  <c r="E43" i="300"/>
  <c r="J42" i="300"/>
  <c r="E42" i="300"/>
  <c r="J41" i="300"/>
  <c r="E41" i="300"/>
  <c r="J40" i="300"/>
  <c r="E40" i="300"/>
  <c r="J39" i="300"/>
  <c r="E39" i="300"/>
  <c r="J38" i="300"/>
  <c r="F38" i="300"/>
  <c r="F39" i="300"/>
  <c r="F40" i="300"/>
  <c r="F41" i="300"/>
  <c r="F42" i="300"/>
  <c r="F43" i="300"/>
  <c r="F44" i="300"/>
  <c r="F45" i="300"/>
  <c r="F46" i="300"/>
  <c r="F47" i="300"/>
  <c r="F48" i="300"/>
  <c r="F49" i="300"/>
  <c r="F50" i="300"/>
  <c r="F51" i="300"/>
  <c r="F52" i="300"/>
  <c r="F53" i="300"/>
  <c r="F54" i="300"/>
  <c r="F55" i="300"/>
  <c r="F56" i="300"/>
  <c r="F57" i="300"/>
  <c r="F58" i="300"/>
  <c r="F59" i="300"/>
  <c r="F60" i="300"/>
  <c r="E38" i="300"/>
  <c r="A38" i="300"/>
  <c r="A39" i="300"/>
  <c r="A40" i="300"/>
  <c r="A41" i="300"/>
  <c r="A42" i="300"/>
  <c r="A43" i="300"/>
  <c r="A44" i="300"/>
  <c r="A45" i="300"/>
  <c r="A46" i="300"/>
  <c r="A47" i="300"/>
  <c r="A48" i="300"/>
  <c r="A49" i="300"/>
  <c r="A50" i="300"/>
  <c r="A51" i="300"/>
  <c r="A52" i="300"/>
  <c r="A53" i="300"/>
  <c r="A54" i="300"/>
  <c r="A55" i="300"/>
  <c r="A56" i="300"/>
  <c r="A57" i="300"/>
  <c r="A58" i="300"/>
  <c r="A59" i="300"/>
  <c r="A60" i="300"/>
  <c r="J37" i="300"/>
  <c r="E37" i="300"/>
  <c r="J36" i="300"/>
  <c r="E36" i="300"/>
  <c r="J35" i="300"/>
  <c r="E35" i="300"/>
  <c r="J34" i="300"/>
  <c r="E34" i="300"/>
  <c r="J33" i="300"/>
  <c r="E33" i="300"/>
  <c r="J32" i="300"/>
  <c r="E32" i="300"/>
  <c r="J31" i="300"/>
  <c r="E31" i="300"/>
  <c r="J30" i="300"/>
  <c r="E30" i="300"/>
  <c r="J29" i="300"/>
  <c r="E29" i="300"/>
  <c r="J28" i="300"/>
  <c r="E28" i="300"/>
  <c r="J27" i="300"/>
  <c r="E27" i="300"/>
  <c r="J26" i="300"/>
  <c r="E26" i="300"/>
  <c r="J25" i="300"/>
  <c r="E25" i="300"/>
  <c r="J24" i="300"/>
  <c r="E24" i="300"/>
  <c r="J23" i="300"/>
  <c r="E23" i="300"/>
  <c r="J22" i="300"/>
  <c r="E22" i="300"/>
  <c r="J21" i="300"/>
  <c r="E21" i="300"/>
  <c r="J20" i="300"/>
  <c r="E20" i="300"/>
  <c r="J19" i="300"/>
  <c r="E19" i="300"/>
  <c r="J18" i="300"/>
  <c r="E18" i="300"/>
  <c r="J17" i="300"/>
  <c r="E17" i="300"/>
  <c r="J16" i="300"/>
  <c r="F14" i="300"/>
  <c r="F15" i="300"/>
  <c r="F16" i="300"/>
  <c r="F17" i="300"/>
  <c r="F18" i="300"/>
  <c r="F19" i="300"/>
  <c r="F20" i="300"/>
  <c r="F21" i="300"/>
  <c r="F22" i="300"/>
  <c r="F23" i="300"/>
  <c r="F24" i="300"/>
  <c r="F25" i="300"/>
  <c r="F26" i="300"/>
  <c r="F27" i="300"/>
  <c r="F28" i="300"/>
  <c r="F29" i="300"/>
  <c r="F30" i="300"/>
  <c r="F31" i="300"/>
  <c r="F32" i="300"/>
  <c r="F33" i="300"/>
  <c r="F34" i="300"/>
  <c r="F35" i="300"/>
  <c r="F36" i="300"/>
  <c r="E16" i="300"/>
  <c r="J15" i="300"/>
  <c r="E15" i="300"/>
  <c r="J14" i="300"/>
  <c r="E14" i="300"/>
  <c r="A14" i="300"/>
  <c r="A15" i="300"/>
  <c r="A16" i="300"/>
  <c r="A17" i="300"/>
  <c r="A18" i="300"/>
  <c r="A19" i="300"/>
  <c r="A20" i="300"/>
  <c r="A21" i="300"/>
  <c r="A22" i="300"/>
  <c r="A23" i="300"/>
  <c r="A24" i="300"/>
  <c r="A25" i="300"/>
  <c r="A26" i="300"/>
  <c r="A27" i="300"/>
  <c r="A28" i="300"/>
  <c r="A29" i="300"/>
  <c r="A30" i="300"/>
  <c r="A31" i="300"/>
  <c r="A32" i="300"/>
  <c r="A33" i="300"/>
  <c r="A34" i="300"/>
  <c r="A35" i="300"/>
  <c r="A36" i="300"/>
  <c r="J13" i="300"/>
  <c r="E13" i="300"/>
  <c r="I64" i="302"/>
  <c r="M81" i="302"/>
  <c r="P66" i="300"/>
  <c r="M69" i="300"/>
  <c r="L81" i="300"/>
  <c r="M80" i="298"/>
  <c r="H64" i="298"/>
  <c r="M67" i="298"/>
  <c r="M68" i="298"/>
  <c r="M69" i="298"/>
  <c r="O66" i="298"/>
  <c r="J63" i="298"/>
  <c r="P66" i="298"/>
  <c r="M63" i="298"/>
  <c r="J60" i="298"/>
  <c r="E60" i="298"/>
  <c r="J59" i="298"/>
  <c r="E59" i="298"/>
  <c r="J58" i="298"/>
  <c r="E58" i="298"/>
  <c r="J57" i="298"/>
  <c r="E57" i="298"/>
  <c r="J56" i="298"/>
  <c r="E56" i="298"/>
  <c r="J55" i="298"/>
  <c r="E55" i="298"/>
  <c r="J54" i="298"/>
  <c r="E54" i="298"/>
  <c r="J53" i="298"/>
  <c r="E53" i="298"/>
  <c r="J52" i="298"/>
  <c r="E52" i="298"/>
  <c r="J51" i="298"/>
  <c r="E51" i="298"/>
  <c r="J50" i="298"/>
  <c r="E50" i="298"/>
  <c r="J49" i="298"/>
  <c r="E49" i="298"/>
  <c r="J48" i="298"/>
  <c r="E48" i="298"/>
  <c r="J47" i="298"/>
  <c r="E47" i="298"/>
  <c r="J46" i="298"/>
  <c r="E46" i="298"/>
  <c r="J45" i="298"/>
  <c r="E45" i="298"/>
  <c r="J44" i="298"/>
  <c r="E44" i="298"/>
  <c r="J43" i="298"/>
  <c r="E43" i="298"/>
  <c r="J42" i="298"/>
  <c r="E42" i="298"/>
  <c r="J41" i="298"/>
  <c r="E41" i="298"/>
  <c r="J40" i="298"/>
  <c r="E40" i="298"/>
  <c r="J39" i="298"/>
  <c r="E39" i="298"/>
  <c r="J38" i="298"/>
  <c r="F38" i="298"/>
  <c r="F39" i="298"/>
  <c r="F40" i="298"/>
  <c r="F41" i="298"/>
  <c r="F42" i="298"/>
  <c r="F43" i="298"/>
  <c r="F44" i="298"/>
  <c r="F45" i="298"/>
  <c r="F46" i="298"/>
  <c r="F47" i="298"/>
  <c r="F48" i="298"/>
  <c r="F49" i="298"/>
  <c r="F50" i="298"/>
  <c r="F51" i="298"/>
  <c r="F52" i="298"/>
  <c r="F53" i="298"/>
  <c r="F54" i="298"/>
  <c r="F55" i="298"/>
  <c r="F56" i="298"/>
  <c r="F57" i="298"/>
  <c r="F58" i="298"/>
  <c r="F59" i="298"/>
  <c r="F60" i="298"/>
  <c r="E38" i="298"/>
  <c r="A38" i="298"/>
  <c r="A39" i="298"/>
  <c r="A40" i="298"/>
  <c r="A41" i="298"/>
  <c r="A42" i="298"/>
  <c r="A43" i="298"/>
  <c r="A44" i="298"/>
  <c r="A45" i="298"/>
  <c r="A46" i="298"/>
  <c r="A47" i="298"/>
  <c r="A48" i="298"/>
  <c r="A49" i="298"/>
  <c r="A50" i="298"/>
  <c r="A51" i="298"/>
  <c r="A52" i="298"/>
  <c r="A53" i="298"/>
  <c r="A54" i="298"/>
  <c r="A55" i="298"/>
  <c r="A56" i="298"/>
  <c r="A57" i="298"/>
  <c r="A58" i="298"/>
  <c r="A59" i="298"/>
  <c r="A60" i="298"/>
  <c r="J37" i="298"/>
  <c r="E37" i="298"/>
  <c r="J36" i="298"/>
  <c r="E36" i="298"/>
  <c r="J35" i="298"/>
  <c r="E35" i="298"/>
  <c r="J34" i="298"/>
  <c r="E34" i="298"/>
  <c r="J33" i="298"/>
  <c r="E33" i="298"/>
  <c r="J32" i="298"/>
  <c r="E32" i="298"/>
  <c r="J31" i="298"/>
  <c r="E31" i="298"/>
  <c r="J30" i="298"/>
  <c r="E30" i="298"/>
  <c r="J29" i="298"/>
  <c r="E29" i="298"/>
  <c r="J28" i="298"/>
  <c r="E28" i="298"/>
  <c r="J27" i="298"/>
  <c r="E27" i="298"/>
  <c r="J26" i="298"/>
  <c r="E26" i="298"/>
  <c r="J25" i="298"/>
  <c r="E25" i="298"/>
  <c r="J24" i="298"/>
  <c r="E24" i="298"/>
  <c r="J23" i="298"/>
  <c r="E23" i="298"/>
  <c r="J22" i="298"/>
  <c r="E22" i="298"/>
  <c r="J21" i="298"/>
  <c r="E21" i="298"/>
  <c r="J20" i="298"/>
  <c r="E20" i="298"/>
  <c r="J19" i="298"/>
  <c r="E19" i="298"/>
  <c r="J18" i="298"/>
  <c r="E18" i="298"/>
  <c r="J17" i="298"/>
  <c r="E17" i="298"/>
  <c r="J16" i="298"/>
  <c r="E16" i="298"/>
  <c r="J15" i="298"/>
  <c r="E15" i="298"/>
  <c r="A14" i="298"/>
  <c r="A15" i="298"/>
  <c r="A16" i="298"/>
  <c r="A17" i="298"/>
  <c r="A18" i="298"/>
  <c r="A19" i="298"/>
  <c r="A20" i="298"/>
  <c r="A21" i="298"/>
  <c r="A22" i="298"/>
  <c r="A23" i="298"/>
  <c r="A24" i="298"/>
  <c r="A25" i="298"/>
  <c r="A26" i="298"/>
  <c r="A27" i="298"/>
  <c r="A28" i="298"/>
  <c r="A29" i="298"/>
  <c r="A30" i="298"/>
  <c r="A31" i="298"/>
  <c r="A32" i="298"/>
  <c r="A33" i="298"/>
  <c r="A34" i="298"/>
  <c r="A35" i="298"/>
  <c r="A36" i="298"/>
  <c r="J14" i="298"/>
  <c r="F14" i="298"/>
  <c r="F15" i="298"/>
  <c r="F16" i="298"/>
  <c r="F17" i="298"/>
  <c r="F18" i="298"/>
  <c r="F19" i="298"/>
  <c r="F20" i="298"/>
  <c r="F21" i="298"/>
  <c r="F22" i="298"/>
  <c r="F23" i="298"/>
  <c r="F24" i="298"/>
  <c r="F25" i="298"/>
  <c r="F26" i="298"/>
  <c r="F27" i="298"/>
  <c r="F28" i="298"/>
  <c r="F29" i="298"/>
  <c r="F30" i="298"/>
  <c r="F31" i="298"/>
  <c r="F32" i="298"/>
  <c r="F33" i="298"/>
  <c r="F34" i="298"/>
  <c r="F35" i="298"/>
  <c r="F36" i="298"/>
  <c r="E14" i="298"/>
  <c r="J13" i="298"/>
  <c r="E13" i="298"/>
  <c r="N67" i="302"/>
  <c r="N68" i="302"/>
  <c r="J64" i="302"/>
  <c r="I64" i="300"/>
  <c r="M81" i="300"/>
  <c r="N80" i="298"/>
  <c r="N81" i="298"/>
  <c r="L81" i="298"/>
  <c r="M80" i="296"/>
  <c r="O66" i="296"/>
  <c r="H64" i="296"/>
  <c r="M67" i="296"/>
  <c r="M68" i="296"/>
  <c r="M63" i="296"/>
  <c r="J63" i="296"/>
  <c r="J60" i="296"/>
  <c r="E60" i="296"/>
  <c r="J59" i="296"/>
  <c r="E59" i="296"/>
  <c r="J58" i="296"/>
  <c r="E58" i="296"/>
  <c r="J57" i="296"/>
  <c r="E57" i="296"/>
  <c r="J56" i="296"/>
  <c r="E56" i="296"/>
  <c r="J55" i="296"/>
  <c r="E55" i="296"/>
  <c r="J54" i="296"/>
  <c r="E54" i="296"/>
  <c r="J53" i="296"/>
  <c r="E53" i="296"/>
  <c r="J52" i="296"/>
  <c r="E52" i="296"/>
  <c r="J51" i="296"/>
  <c r="E51" i="296"/>
  <c r="J50" i="296"/>
  <c r="E50" i="296"/>
  <c r="J49" i="296"/>
  <c r="E49" i="296"/>
  <c r="J48" i="296"/>
  <c r="E48" i="296"/>
  <c r="J47" i="296"/>
  <c r="E47" i="296"/>
  <c r="J46" i="296"/>
  <c r="E46" i="296"/>
  <c r="J45" i="296"/>
  <c r="E45" i="296"/>
  <c r="J44" i="296"/>
  <c r="E44" i="296"/>
  <c r="J43" i="296"/>
  <c r="E43" i="296"/>
  <c r="J42" i="296"/>
  <c r="E42" i="296"/>
  <c r="J41" i="296"/>
  <c r="E41" i="296"/>
  <c r="J40" i="296"/>
  <c r="E40" i="296"/>
  <c r="J39" i="296"/>
  <c r="E39" i="296"/>
  <c r="J38" i="296"/>
  <c r="F38" i="296"/>
  <c r="F39" i="296"/>
  <c r="F40" i="296"/>
  <c r="F41" i="296"/>
  <c r="F42" i="296"/>
  <c r="F43" i="296"/>
  <c r="F44" i="296"/>
  <c r="F45" i="296"/>
  <c r="F46" i="296"/>
  <c r="F47" i="296"/>
  <c r="F48" i="296"/>
  <c r="F49" i="296"/>
  <c r="F50" i="296"/>
  <c r="F51" i="296"/>
  <c r="F52" i="296"/>
  <c r="F53" i="296"/>
  <c r="F54" i="296"/>
  <c r="F55" i="296"/>
  <c r="F56" i="296"/>
  <c r="F57" i="296"/>
  <c r="F58" i="296"/>
  <c r="F59" i="296"/>
  <c r="F60" i="296"/>
  <c r="E38" i="296"/>
  <c r="E13" i="296"/>
  <c r="E14" i="296"/>
  <c r="E15" i="296"/>
  <c r="E16" i="296"/>
  <c r="E17" i="296"/>
  <c r="E18" i="296"/>
  <c r="E19" i="296"/>
  <c r="E20" i="296"/>
  <c r="E21" i="296"/>
  <c r="E22" i="296"/>
  <c r="E23" i="296"/>
  <c r="E24" i="296"/>
  <c r="E25" i="296"/>
  <c r="E26" i="296"/>
  <c r="E27" i="296"/>
  <c r="E28" i="296"/>
  <c r="E29" i="296"/>
  <c r="E30" i="296"/>
  <c r="E31" i="296"/>
  <c r="E32" i="296"/>
  <c r="E33" i="296"/>
  <c r="E34" i="296"/>
  <c r="E35" i="296"/>
  <c r="E36" i="296"/>
  <c r="E37" i="296"/>
  <c r="A38" i="296"/>
  <c r="A39" i="296"/>
  <c r="A40" i="296"/>
  <c r="A41" i="296"/>
  <c r="A42" i="296"/>
  <c r="A43" i="296"/>
  <c r="A44" i="296"/>
  <c r="A45" i="296"/>
  <c r="A46" i="296"/>
  <c r="A47" i="296"/>
  <c r="A48" i="296"/>
  <c r="A49" i="296"/>
  <c r="A50" i="296"/>
  <c r="A51" i="296"/>
  <c r="A52" i="296"/>
  <c r="A53" i="296"/>
  <c r="A54" i="296"/>
  <c r="A55" i="296"/>
  <c r="A56" i="296"/>
  <c r="A57" i="296"/>
  <c r="A58" i="296"/>
  <c r="A59" i="296"/>
  <c r="A60" i="296"/>
  <c r="J37" i="296"/>
  <c r="J36" i="296"/>
  <c r="J35" i="296"/>
  <c r="J34" i="296"/>
  <c r="J33" i="296"/>
  <c r="J32" i="296"/>
  <c r="J31" i="296"/>
  <c r="J30" i="296"/>
  <c r="J29" i="296"/>
  <c r="J28" i="296"/>
  <c r="J27" i="296"/>
  <c r="J26" i="296"/>
  <c r="J25" i="296"/>
  <c r="J24" i="296"/>
  <c r="J23" i="296"/>
  <c r="J22" i="296"/>
  <c r="J21" i="296"/>
  <c r="J20" i="296"/>
  <c r="J19" i="296"/>
  <c r="J18" i="296"/>
  <c r="J17" i="296"/>
  <c r="J16" i="296"/>
  <c r="J15" i="296"/>
  <c r="A14" i="296"/>
  <c r="A15" i="296"/>
  <c r="A16" i="296"/>
  <c r="A17" i="296"/>
  <c r="A18" i="296"/>
  <c r="A19" i="296"/>
  <c r="A20" i="296"/>
  <c r="A21" i="296"/>
  <c r="A22" i="296"/>
  <c r="A23" i="296"/>
  <c r="A24" i="296"/>
  <c r="A25" i="296"/>
  <c r="A26" i="296"/>
  <c r="A27" i="296"/>
  <c r="A28" i="296"/>
  <c r="A29" i="296"/>
  <c r="A30" i="296"/>
  <c r="A31" i="296"/>
  <c r="A32" i="296"/>
  <c r="A33" i="296"/>
  <c r="A34" i="296"/>
  <c r="A35" i="296"/>
  <c r="A36" i="296"/>
  <c r="J14" i="296"/>
  <c r="F14" i="296"/>
  <c r="F15" i="296"/>
  <c r="F16" i="296"/>
  <c r="F17" i="296"/>
  <c r="F18" i="296"/>
  <c r="F19" i="296"/>
  <c r="F20" i="296"/>
  <c r="F21" i="296"/>
  <c r="F22" i="296"/>
  <c r="F23" i="296"/>
  <c r="F24" i="296"/>
  <c r="F25" i="296"/>
  <c r="F26" i="296"/>
  <c r="F27" i="296"/>
  <c r="F28" i="296"/>
  <c r="F29" i="296"/>
  <c r="F30" i="296"/>
  <c r="F31" i="296"/>
  <c r="F32" i="296"/>
  <c r="F33" i="296"/>
  <c r="F34" i="296"/>
  <c r="F35" i="296"/>
  <c r="F36" i="296"/>
  <c r="J13" i="296"/>
  <c r="N69" i="302"/>
  <c r="P69" i="302"/>
  <c r="P68" i="302"/>
  <c r="N67" i="300"/>
  <c r="N68" i="300"/>
  <c r="J64" i="300"/>
  <c r="I64" i="298"/>
  <c r="M81" i="298"/>
  <c r="N80" i="296"/>
  <c r="N81" i="296"/>
  <c r="P66" i="296"/>
  <c r="L81" i="296"/>
  <c r="M69" i="296"/>
  <c r="L63" i="294"/>
  <c r="M63" i="294"/>
  <c r="M80" i="294"/>
  <c r="H64" i="294"/>
  <c r="M67" i="294"/>
  <c r="M68" i="294"/>
  <c r="M69" i="294"/>
  <c r="O66" i="294"/>
  <c r="J63" i="294"/>
  <c r="J60" i="294"/>
  <c r="E60" i="294"/>
  <c r="J59" i="294"/>
  <c r="E59" i="294"/>
  <c r="J58" i="294"/>
  <c r="E58" i="294"/>
  <c r="J57" i="294"/>
  <c r="E57" i="294"/>
  <c r="J56" i="294"/>
  <c r="E56" i="294"/>
  <c r="J55" i="294"/>
  <c r="E55" i="294"/>
  <c r="J54" i="294"/>
  <c r="E54" i="294"/>
  <c r="J53" i="294"/>
  <c r="E53" i="294"/>
  <c r="J52" i="294"/>
  <c r="E52" i="294"/>
  <c r="J51" i="294"/>
  <c r="E51" i="294"/>
  <c r="J50" i="294"/>
  <c r="E50" i="294"/>
  <c r="J49" i="294"/>
  <c r="E49" i="294"/>
  <c r="J48" i="294"/>
  <c r="E48" i="294"/>
  <c r="J47" i="294"/>
  <c r="E47" i="294"/>
  <c r="J46" i="294"/>
  <c r="E46" i="294"/>
  <c r="J45" i="294"/>
  <c r="E45" i="294"/>
  <c r="J44" i="294"/>
  <c r="E44" i="294"/>
  <c r="J43" i="294"/>
  <c r="E43" i="294"/>
  <c r="J42" i="294"/>
  <c r="E42" i="294"/>
  <c r="J41" i="294"/>
  <c r="E41" i="294"/>
  <c r="J40" i="294"/>
  <c r="E40" i="294"/>
  <c r="J39" i="294"/>
  <c r="E39" i="294"/>
  <c r="J38" i="294"/>
  <c r="F38" i="294"/>
  <c r="F39" i="294"/>
  <c r="F40" i="294"/>
  <c r="F41" i="294"/>
  <c r="F42" i="294"/>
  <c r="F43" i="294"/>
  <c r="F44" i="294"/>
  <c r="F45" i="294"/>
  <c r="F46" i="294"/>
  <c r="F47" i="294"/>
  <c r="F48" i="294"/>
  <c r="F49" i="294"/>
  <c r="F50" i="294"/>
  <c r="F51" i="294"/>
  <c r="F52" i="294"/>
  <c r="F53" i="294"/>
  <c r="F54" i="294"/>
  <c r="F55" i="294"/>
  <c r="F56" i="294"/>
  <c r="F57" i="294"/>
  <c r="F58" i="294"/>
  <c r="F59" i="294"/>
  <c r="F60" i="294"/>
  <c r="E38" i="294"/>
  <c r="A38" i="294"/>
  <c r="A39" i="294"/>
  <c r="A40" i="294"/>
  <c r="A41" i="294"/>
  <c r="A42" i="294"/>
  <c r="A43" i="294"/>
  <c r="A44" i="294"/>
  <c r="A45" i="294"/>
  <c r="A46" i="294"/>
  <c r="A47" i="294"/>
  <c r="A48" i="294"/>
  <c r="A49" i="294"/>
  <c r="A50" i="294"/>
  <c r="A51" i="294"/>
  <c r="A52" i="294"/>
  <c r="A53" i="294"/>
  <c r="A54" i="294"/>
  <c r="A55" i="294"/>
  <c r="A56" i="294"/>
  <c r="A57" i="294"/>
  <c r="A58" i="294"/>
  <c r="A59" i="294"/>
  <c r="A60" i="294"/>
  <c r="J37" i="294"/>
  <c r="E37" i="294"/>
  <c r="J36" i="294"/>
  <c r="E36" i="294"/>
  <c r="J35" i="294"/>
  <c r="E35" i="294"/>
  <c r="J34" i="294"/>
  <c r="E34" i="294"/>
  <c r="J33" i="294"/>
  <c r="E33" i="294"/>
  <c r="J32" i="294"/>
  <c r="E32" i="294"/>
  <c r="J31" i="294"/>
  <c r="E31" i="294"/>
  <c r="J30" i="294"/>
  <c r="E30" i="294"/>
  <c r="J29" i="294"/>
  <c r="E29" i="294"/>
  <c r="J28" i="294"/>
  <c r="E28" i="294"/>
  <c r="J27" i="294"/>
  <c r="E27" i="294"/>
  <c r="J26" i="294"/>
  <c r="E26" i="294"/>
  <c r="J25" i="294"/>
  <c r="E25" i="294"/>
  <c r="J24" i="294"/>
  <c r="E24" i="294"/>
  <c r="J23" i="294"/>
  <c r="E23" i="294"/>
  <c r="J22" i="294"/>
  <c r="E22" i="294"/>
  <c r="J21" i="294"/>
  <c r="E21" i="294"/>
  <c r="J20" i="294"/>
  <c r="E20" i="294"/>
  <c r="J19" i="294"/>
  <c r="E19" i="294"/>
  <c r="J18" i="294"/>
  <c r="E18" i="294"/>
  <c r="J17" i="294"/>
  <c r="E17" i="294"/>
  <c r="J16" i="294"/>
  <c r="E16" i="294"/>
  <c r="J15" i="294"/>
  <c r="E15" i="294"/>
  <c r="A14" i="294"/>
  <c r="A15" i="294"/>
  <c r="A16" i="294"/>
  <c r="A17" i="294"/>
  <c r="A18" i="294"/>
  <c r="A19" i="294"/>
  <c r="A20" i="294"/>
  <c r="A21" i="294"/>
  <c r="A22" i="294"/>
  <c r="A23" i="294"/>
  <c r="A24" i="294"/>
  <c r="A25" i="294"/>
  <c r="A26" i="294"/>
  <c r="A27" i="294"/>
  <c r="A28" i="294"/>
  <c r="A29" i="294"/>
  <c r="A30" i="294"/>
  <c r="A31" i="294"/>
  <c r="A32" i="294"/>
  <c r="A33" i="294"/>
  <c r="A34" i="294"/>
  <c r="A35" i="294"/>
  <c r="A36" i="294"/>
  <c r="J14" i="294"/>
  <c r="F14" i="294"/>
  <c r="F15" i="294"/>
  <c r="F16" i="294"/>
  <c r="F17" i="294"/>
  <c r="F18" i="294"/>
  <c r="F19" i="294"/>
  <c r="F20" i="294"/>
  <c r="F21" i="294"/>
  <c r="F22" i="294"/>
  <c r="F23" i="294"/>
  <c r="F24" i="294"/>
  <c r="F25" i="294"/>
  <c r="F26" i="294"/>
  <c r="F27" i="294"/>
  <c r="F28" i="294"/>
  <c r="F29" i="294"/>
  <c r="F30" i="294"/>
  <c r="F31" i="294"/>
  <c r="F32" i="294"/>
  <c r="F33" i="294"/>
  <c r="F34" i="294"/>
  <c r="F35" i="294"/>
  <c r="F36" i="294"/>
  <c r="E14" i="294"/>
  <c r="J13" i="294"/>
  <c r="E13" i="294"/>
  <c r="N69" i="300"/>
  <c r="P69" i="300"/>
  <c r="P68" i="300"/>
  <c r="N67" i="298"/>
  <c r="N68" i="298"/>
  <c r="J64" i="298"/>
  <c r="I64" i="296"/>
  <c r="M81" i="296"/>
  <c r="N80" i="294"/>
  <c r="N81" i="294"/>
  <c r="P66" i="294"/>
  <c r="L81" i="294"/>
  <c r="M80" i="292"/>
  <c r="H64" i="292"/>
  <c r="M67" i="292"/>
  <c r="M68" i="292"/>
  <c r="O66" i="292"/>
  <c r="M63" i="292"/>
  <c r="J63" i="292"/>
  <c r="J60" i="292"/>
  <c r="E60" i="292"/>
  <c r="J59" i="292"/>
  <c r="E59" i="292"/>
  <c r="J58" i="292"/>
  <c r="E58" i="292"/>
  <c r="J57" i="292"/>
  <c r="E57" i="292"/>
  <c r="J56" i="292"/>
  <c r="E56" i="292"/>
  <c r="J55" i="292"/>
  <c r="E55" i="292"/>
  <c r="J54" i="292"/>
  <c r="E54" i="292"/>
  <c r="J53" i="292"/>
  <c r="E53" i="292"/>
  <c r="J52" i="292"/>
  <c r="E52" i="292"/>
  <c r="J51" i="292"/>
  <c r="E51" i="292"/>
  <c r="J50" i="292"/>
  <c r="E50" i="292"/>
  <c r="J49" i="292"/>
  <c r="E49" i="292"/>
  <c r="J48" i="292"/>
  <c r="E48" i="292"/>
  <c r="J47" i="292"/>
  <c r="E47" i="292"/>
  <c r="J46" i="292"/>
  <c r="E46" i="292"/>
  <c r="J45" i="292"/>
  <c r="E45" i="292"/>
  <c r="J44" i="292"/>
  <c r="E44" i="292"/>
  <c r="J43" i="292"/>
  <c r="E43" i="292"/>
  <c r="J42" i="292"/>
  <c r="E42" i="292"/>
  <c r="J41" i="292"/>
  <c r="E41" i="292"/>
  <c r="J40" i="292"/>
  <c r="E40" i="292"/>
  <c r="J39" i="292"/>
  <c r="E39" i="292"/>
  <c r="J38" i="292"/>
  <c r="F38" i="292"/>
  <c r="F39" i="292"/>
  <c r="F40" i="292"/>
  <c r="F41" i="292"/>
  <c r="F42" i="292"/>
  <c r="F43" i="292"/>
  <c r="F44" i="292"/>
  <c r="F45" i="292"/>
  <c r="F46" i="292"/>
  <c r="F47" i="292"/>
  <c r="F48" i="292"/>
  <c r="F49" i="292"/>
  <c r="F50" i="292"/>
  <c r="F51" i="292"/>
  <c r="F52" i="292"/>
  <c r="F53" i="292"/>
  <c r="F54" i="292"/>
  <c r="F55" i="292"/>
  <c r="F56" i="292"/>
  <c r="F57" i="292"/>
  <c r="F58" i="292"/>
  <c r="F59" i="292"/>
  <c r="F60" i="292"/>
  <c r="E38" i="292"/>
  <c r="A38" i="292"/>
  <c r="A39" i="292"/>
  <c r="A40" i="292"/>
  <c r="A41" i="292"/>
  <c r="A42" i="292"/>
  <c r="A43" i="292"/>
  <c r="A44" i="292"/>
  <c r="A45" i="292"/>
  <c r="A46" i="292"/>
  <c r="A47" i="292"/>
  <c r="A48" i="292"/>
  <c r="A49" i="292"/>
  <c r="A50" i="292"/>
  <c r="A51" i="292"/>
  <c r="A52" i="292"/>
  <c r="A53" i="292"/>
  <c r="A54" i="292"/>
  <c r="A55" i="292"/>
  <c r="A56" i="292"/>
  <c r="A57" i="292"/>
  <c r="A58" i="292"/>
  <c r="A59" i="292"/>
  <c r="A60" i="292"/>
  <c r="J37" i="292"/>
  <c r="E37" i="292"/>
  <c r="J36" i="292"/>
  <c r="E36" i="292"/>
  <c r="J35" i="292"/>
  <c r="E35" i="292"/>
  <c r="J34" i="292"/>
  <c r="E34" i="292"/>
  <c r="J33" i="292"/>
  <c r="E33" i="292"/>
  <c r="J32" i="292"/>
  <c r="E32" i="292"/>
  <c r="J31" i="292"/>
  <c r="E31" i="292"/>
  <c r="J30" i="292"/>
  <c r="E30" i="292"/>
  <c r="J29" i="292"/>
  <c r="E29" i="292"/>
  <c r="J28" i="292"/>
  <c r="E28" i="292"/>
  <c r="J27" i="292"/>
  <c r="E27" i="292"/>
  <c r="J26" i="292"/>
  <c r="E26" i="292"/>
  <c r="J25" i="292"/>
  <c r="E25" i="292"/>
  <c r="J24" i="292"/>
  <c r="E24" i="292"/>
  <c r="J23" i="292"/>
  <c r="E23" i="292"/>
  <c r="J22" i="292"/>
  <c r="E22" i="292"/>
  <c r="J21" i="292"/>
  <c r="E21" i="292"/>
  <c r="J20" i="292"/>
  <c r="E20" i="292"/>
  <c r="J19" i="292"/>
  <c r="E19" i="292"/>
  <c r="J18" i="292"/>
  <c r="E18" i="292"/>
  <c r="J17" i="292"/>
  <c r="E17" i="292"/>
  <c r="J16" i="292"/>
  <c r="F14" i="292"/>
  <c r="F15" i="292"/>
  <c r="F16" i="292"/>
  <c r="F17" i="292"/>
  <c r="F18" i="292"/>
  <c r="F19" i="292"/>
  <c r="F20" i="292"/>
  <c r="F21" i="292"/>
  <c r="F22" i="292"/>
  <c r="F23" i="292"/>
  <c r="F24" i="292"/>
  <c r="F25" i="292"/>
  <c r="F26" i="292"/>
  <c r="F27" i="292"/>
  <c r="F28" i="292"/>
  <c r="F29" i="292"/>
  <c r="F30" i="292"/>
  <c r="F31" i="292"/>
  <c r="F32" i="292"/>
  <c r="F33" i="292"/>
  <c r="F34" i="292"/>
  <c r="F35" i="292"/>
  <c r="F36" i="292"/>
  <c r="E16" i="292"/>
  <c r="J15" i="292"/>
  <c r="E15" i="292"/>
  <c r="J14" i="292"/>
  <c r="E14" i="292"/>
  <c r="A14" i="292"/>
  <c r="A15" i="292"/>
  <c r="A16" i="292"/>
  <c r="A17" i="292"/>
  <c r="A18" i="292"/>
  <c r="A19" i="292"/>
  <c r="A20" i="292"/>
  <c r="A21" i="292"/>
  <c r="A22" i="292"/>
  <c r="A23" i="292"/>
  <c r="A24" i="292"/>
  <c r="A25" i="292"/>
  <c r="A26" i="292"/>
  <c r="A27" i="292"/>
  <c r="A28" i="292"/>
  <c r="A29" i="292"/>
  <c r="A30" i="292"/>
  <c r="A31" i="292"/>
  <c r="A32" i="292"/>
  <c r="A33" i="292"/>
  <c r="A34" i="292"/>
  <c r="A35" i="292"/>
  <c r="A36" i="292"/>
  <c r="J13" i="292"/>
  <c r="E13" i="292"/>
  <c r="N69" i="298"/>
  <c r="P69" i="298"/>
  <c r="P68" i="298"/>
  <c r="N67" i="296"/>
  <c r="N68" i="296"/>
  <c r="J64" i="296"/>
  <c r="I64" i="294"/>
  <c r="M81" i="294"/>
  <c r="P66" i="292"/>
  <c r="M69" i="292"/>
  <c r="N80" i="292"/>
  <c r="L63" i="289"/>
  <c r="M63" i="289"/>
  <c r="M80" i="289"/>
  <c r="N80" i="289"/>
  <c r="L63" i="288"/>
  <c r="O66" i="289"/>
  <c r="J63" i="289"/>
  <c r="P66" i="289"/>
  <c r="H64" i="289"/>
  <c r="M67" i="289"/>
  <c r="M68" i="289"/>
  <c r="J60" i="289"/>
  <c r="E60" i="289"/>
  <c r="J59" i="289"/>
  <c r="E59" i="289"/>
  <c r="J58" i="289"/>
  <c r="E58" i="289"/>
  <c r="J57" i="289"/>
  <c r="E57" i="289"/>
  <c r="J56" i="289"/>
  <c r="E56" i="289"/>
  <c r="J55" i="289"/>
  <c r="E55" i="289"/>
  <c r="J54" i="289"/>
  <c r="E54" i="289"/>
  <c r="J53" i="289"/>
  <c r="E53" i="289"/>
  <c r="J52" i="289"/>
  <c r="E52" i="289"/>
  <c r="J51" i="289"/>
  <c r="E51" i="289"/>
  <c r="J50" i="289"/>
  <c r="E50" i="289"/>
  <c r="J49" i="289"/>
  <c r="E49" i="289"/>
  <c r="J48" i="289"/>
  <c r="E48" i="289"/>
  <c r="J47" i="289"/>
  <c r="E47" i="289"/>
  <c r="J46" i="289"/>
  <c r="E46" i="289"/>
  <c r="J45" i="289"/>
  <c r="E45" i="289"/>
  <c r="J44" i="289"/>
  <c r="E44" i="289"/>
  <c r="J43" i="289"/>
  <c r="E43" i="289"/>
  <c r="J42" i="289"/>
  <c r="E42" i="289"/>
  <c r="J41" i="289"/>
  <c r="E41" i="289"/>
  <c r="J40" i="289"/>
  <c r="E40" i="289"/>
  <c r="J39" i="289"/>
  <c r="E39" i="289"/>
  <c r="J38" i="289"/>
  <c r="F38" i="289"/>
  <c r="F39" i="289"/>
  <c r="F40" i="289"/>
  <c r="F41" i="289"/>
  <c r="F42" i="289"/>
  <c r="F43" i="289"/>
  <c r="F44" i="289"/>
  <c r="F45" i="289"/>
  <c r="F46" i="289"/>
  <c r="F47" i="289"/>
  <c r="F48" i="289"/>
  <c r="F49" i="289"/>
  <c r="F50" i="289"/>
  <c r="F51" i="289"/>
  <c r="F52" i="289"/>
  <c r="F53" i="289"/>
  <c r="F54" i="289"/>
  <c r="F55" i="289"/>
  <c r="F56" i="289"/>
  <c r="F57" i="289"/>
  <c r="F58" i="289"/>
  <c r="F59" i="289"/>
  <c r="F60" i="289"/>
  <c r="E38" i="289"/>
  <c r="E13" i="289"/>
  <c r="E14" i="289"/>
  <c r="E15" i="289"/>
  <c r="E16" i="289"/>
  <c r="E17" i="289"/>
  <c r="E18" i="289"/>
  <c r="E19" i="289"/>
  <c r="E20" i="289"/>
  <c r="E21" i="289"/>
  <c r="E22" i="289"/>
  <c r="E23" i="289"/>
  <c r="E24" i="289"/>
  <c r="E25" i="289"/>
  <c r="E26" i="289"/>
  <c r="E27" i="289"/>
  <c r="E28" i="289"/>
  <c r="E29" i="289"/>
  <c r="E30" i="289"/>
  <c r="E31" i="289"/>
  <c r="E32" i="289"/>
  <c r="E33" i="289"/>
  <c r="E34" i="289"/>
  <c r="E35" i="289"/>
  <c r="E36" i="289"/>
  <c r="E37" i="289"/>
  <c r="A38" i="289"/>
  <c r="A39" i="289"/>
  <c r="A40" i="289"/>
  <c r="A41" i="289"/>
  <c r="A42" i="289"/>
  <c r="A43" i="289"/>
  <c r="A44" i="289"/>
  <c r="A45" i="289"/>
  <c r="A46" i="289"/>
  <c r="A47" i="289"/>
  <c r="A48" i="289"/>
  <c r="A49" i="289"/>
  <c r="A50" i="289"/>
  <c r="A51" i="289"/>
  <c r="A52" i="289"/>
  <c r="A53" i="289"/>
  <c r="A54" i="289"/>
  <c r="A55" i="289"/>
  <c r="A56" i="289"/>
  <c r="A57" i="289"/>
  <c r="A58" i="289"/>
  <c r="A59" i="289"/>
  <c r="A60" i="289"/>
  <c r="J37" i="289"/>
  <c r="J36" i="289"/>
  <c r="J35" i="289"/>
  <c r="J34" i="289"/>
  <c r="J33" i="289"/>
  <c r="J32" i="289"/>
  <c r="J31" i="289"/>
  <c r="J30" i="289"/>
  <c r="J29" i="289"/>
  <c r="J28" i="289"/>
  <c r="J27" i="289"/>
  <c r="J26" i="289"/>
  <c r="J25" i="289"/>
  <c r="J24" i="289"/>
  <c r="J23" i="289"/>
  <c r="J22" i="289"/>
  <c r="J21" i="289"/>
  <c r="J20" i="289"/>
  <c r="J19" i="289"/>
  <c r="J18" i="289"/>
  <c r="J17" i="289"/>
  <c r="J16" i="289"/>
  <c r="J15" i="289"/>
  <c r="A14" i="289"/>
  <c r="A15" i="289"/>
  <c r="A16" i="289"/>
  <c r="A17" i="289"/>
  <c r="A18" i="289"/>
  <c r="A19" i="289"/>
  <c r="A20" i="289"/>
  <c r="A21" i="289"/>
  <c r="A22" i="289"/>
  <c r="A23" i="289"/>
  <c r="A24" i="289"/>
  <c r="A25" i="289"/>
  <c r="A26" i="289"/>
  <c r="A27" i="289"/>
  <c r="A28" i="289"/>
  <c r="A29" i="289"/>
  <c r="A30" i="289"/>
  <c r="A31" i="289"/>
  <c r="A32" i="289"/>
  <c r="A33" i="289"/>
  <c r="A34" i="289"/>
  <c r="A35" i="289"/>
  <c r="A36" i="289"/>
  <c r="J14" i="289"/>
  <c r="F14" i="289"/>
  <c r="F15" i="289"/>
  <c r="F16" i="289"/>
  <c r="F17" i="289"/>
  <c r="F18" i="289"/>
  <c r="F19" i="289"/>
  <c r="F20" i="289"/>
  <c r="F21" i="289"/>
  <c r="F22" i="289"/>
  <c r="F23" i="289"/>
  <c r="F24" i="289"/>
  <c r="F25" i="289"/>
  <c r="F26" i="289"/>
  <c r="F27" i="289"/>
  <c r="F28" i="289"/>
  <c r="F29" i="289"/>
  <c r="F30" i="289"/>
  <c r="F31" i="289"/>
  <c r="F32" i="289"/>
  <c r="F33" i="289"/>
  <c r="F34" i="289"/>
  <c r="F35" i="289"/>
  <c r="F36" i="289"/>
  <c r="J13" i="289"/>
  <c r="N69" i="296"/>
  <c r="P69" i="296"/>
  <c r="P68" i="296"/>
  <c r="J64" i="294"/>
  <c r="N67" i="294"/>
  <c r="N68" i="294"/>
  <c r="L81" i="292"/>
  <c r="N81" i="292"/>
  <c r="M69" i="289"/>
  <c r="N81" i="289"/>
  <c r="L81" i="289"/>
  <c r="M63" i="288"/>
  <c r="M80" i="288"/>
  <c r="O66" i="288"/>
  <c r="J63" i="288"/>
  <c r="P66" i="288"/>
  <c r="H64" i="288"/>
  <c r="M67" i="288"/>
  <c r="M68" i="288"/>
  <c r="J60" i="288"/>
  <c r="E60" i="288"/>
  <c r="J59" i="288"/>
  <c r="E59" i="288"/>
  <c r="J58" i="288"/>
  <c r="E58" i="288"/>
  <c r="J57" i="288"/>
  <c r="E57" i="288"/>
  <c r="J56" i="288"/>
  <c r="E56" i="288"/>
  <c r="J55" i="288"/>
  <c r="E55" i="288"/>
  <c r="J54" i="288"/>
  <c r="E54" i="288"/>
  <c r="J53" i="288"/>
  <c r="E53" i="288"/>
  <c r="J52" i="288"/>
  <c r="E52" i="288"/>
  <c r="J51" i="288"/>
  <c r="E51" i="288"/>
  <c r="J50" i="288"/>
  <c r="E50" i="288"/>
  <c r="J49" i="288"/>
  <c r="E49" i="288"/>
  <c r="J48" i="288"/>
  <c r="E48" i="288"/>
  <c r="J47" i="288"/>
  <c r="E47" i="288"/>
  <c r="J46" i="288"/>
  <c r="E46" i="288"/>
  <c r="J45" i="288"/>
  <c r="E45" i="288"/>
  <c r="J44" i="288"/>
  <c r="E44" i="288"/>
  <c r="J43" i="288"/>
  <c r="E43" i="288"/>
  <c r="J42" i="288"/>
  <c r="E42" i="288"/>
  <c r="J41" i="288"/>
  <c r="E41" i="288"/>
  <c r="J40" i="288"/>
  <c r="E40" i="288"/>
  <c r="J39" i="288"/>
  <c r="E39" i="288"/>
  <c r="J38" i="288"/>
  <c r="F38" i="288"/>
  <c r="F39" i="288"/>
  <c r="F40" i="288"/>
  <c r="F41" i="288"/>
  <c r="F42" i="288"/>
  <c r="F43" i="288"/>
  <c r="F44" i="288"/>
  <c r="F45" i="288"/>
  <c r="F46" i="288"/>
  <c r="F47" i="288"/>
  <c r="F48" i="288"/>
  <c r="F49" i="288"/>
  <c r="F50" i="288"/>
  <c r="F51" i="288"/>
  <c r="F52" i="288"/>
  <c r="F53" i="288"/>
  <c r="F54" i="288"/>
  <c r="F55" i="288"/>
  <c r="F56" i="288"/>
  <c r="F57" i="288"/>
  <c r="F58" i="288"/>
  <c r="F59" i="288"/>
  <c r="F60" i="288"/>
  <c r="E38" i="288"/>
  <c r="A38" i="288"/>
  <c r="A39" i="288"/>
  <c r="A40" i="288"/>
  <c r="A41" i="288"/>
  <c r="A42" i="288"/>
  <c r="A43" i="288"/>
  <c r="A44" i="288"/>
  <c r="A45" i="288"/>
  <c r="A46" i="288"/>
  <c r="A47" i="288"/>
  <c r="A48" i="288"/>
  <c r="A49" i="288"/>
  <c r="A50" i="288"/>
  <c r="A51" i="288"/>
  <c r="A52" i="288"/>
  <c r="A53" i="288"/>
  <c r="A54" i="288"/>
  <c r="A55" i="288"/>
  <c r="A56" i="288"/>
  <c r="A57" i="288"/>
  <c r="A58" i="288"/>
  <c r="A59" i="288"/>
  <c r="A60" i="288"/>
  <c r="J37" i="288"/>
  <c r="E37" i="288"/>
  <c r="J36" i="288"/>
  <c r="E36" i="288"/>
  <c r="J35" i="288"/>
  <c r="E35" i="288"/>
  <c r="J34" i="288"/>
  <c r="E34" i="288"/>
  <c r="J33" i="288"/>
  <c r="E33" i="288"/>
  <c r="J32" i="288"/>
  <c r="E32" i="288"/>
  <c r="J31" i="288"/>
  <c r="E31" i="288"/>
  <c r="J30" i="288"/>
  <c r="E30" i="288"/>
  <c r="J29" i="288"/>
  <c r="E29" i="288"/>
  <c r="J28" i="288"/>
  <c r="E28" i="288"/>
  <c r="J27" i="288"/>
  <c r="E27" i="288"/>
  <c r="J26" i="288"/>
  <c r="E26" i="288"/>
  <c r="J25" i="288"/>
  <c r="E25" i="288"/>
  <c r="J24" i="288"/>
  <c r="E24" i="288"/>
  <c r="J23" i="288"/>
  <c r="E23" i="288"/>
  <c r="J22" i="288"/>
  <c r="E22" i="288"/>
  <c r="J21" i="288"/>
  <c r="E21" i="288"/>
  <c r="J20" i="288"/>
  <c r="E20" i="288"/>
  <c r="J19" i="288"/>
  <c r="E19" i="288"/>
  <c r="J18" i="288"/>
  <c r="E18" i="288"/>
  <c r="J17" i="288"/>
  <c r="E17" i="288"/>
  <c r="J16" i="288"/>
  <c r="E16" i="288"/>
  <c r="J15" i="288"/>
  <c r="E15" i="288"/>
  <c r="E13" i="288"/>
  <c r="E14" i="288"/>
  <c r="A14" i="288"/>
  <c r="A15" i="288"/>
  <c r="A16" i="288"/>
  <c r="A17" i="288"/>
  <c r="A18" i="288"/>
  <c r="A19" i="288"/>
  <c r="A20" i="288"/>
  <c r="A21" i="288"/>
  <c r="A22" i="288"/>
  <c r="A23" i="288"/>
  <c r="A24" i="288"/>
  <c r="A25" i="288"/>
  <c r="A26" i="288"/>
  <c r="A27" i="288"/>
  <c r="A28" i="288"/>
  <c r="A29" i="288"/>
  <c r="A30" i="288"/>
  <c r="A31" i="288"/>
  <c r="A32" i="288"/>
  <c r="A33" i="288"/>
  <c r="A34" i="288"/>
  <c r="A35" i="288"/>
  <c r="A36" i="288"/>
  <c r="J14" i="288"/>
  <c r="F14" i="288"/>
  <c r="F15" i="288"/>
  <c r="F16" i="288"/>
  <c r="F17" i="288"/>
  <c r="F18" i="288"/>
  <c r="F19" i="288"/>
  <c r="F20" i="288"/>
  <c r="F21" i="288"/>
  <c r="F22" i="288"/>
  <c r="F23" i="288"/>
  <c r="F24" i="288"/>
  <c r="F25" i="288"/>
  <c r="F26" i="288"/>
  <c r="F27" i="288"/>
  <c r="F28" i="288"/>
  <c r="F29" i="288"/>
  <c r="F30" i="288"/>
  <c r="F31" i="288"/>
  <c r="F32" i="288"/>
  <c r="F33" i="288"/>
  <c r="F34" i="288"/>
  <c r="F35" i="288"/>
  <c r="F36" i="288"/>
  <c r="J13" i="288"/>
  <c r="N69" i="294"/>
  <c r="P69" i="294"/>
  <c r="P68" i="294"/>
  <c r="M81" i="292"/>
  <c r="I64" i="292"/>
  <c r="I64" i="289"/>
  <c r="M81" i="289"/>
  <c r="N80" i="288"/>
  <c r="M69" i="288"/>
  <c r="N81" i="288"/>
  <c r="L81" i="288"/>
  <c r="M80" i="286"/>
  <c r="M63" i="286"/>
  <c r="N80" i="286"/>
  <c r="N81" i="286"/>
  <c r="L81" i="286"/>
  <c r="M81" i="286"/>
  <c r="H64" i="286"/>
  <c r="M67" i="286"/>
  <c r="M68" i="286"/>
  <c r="M69" i="286"/>
  <c r="I64" i="286"/>
  <c r="N67" i="286"/>
  <c r="N68" i="286"/>
  <c r="N69" i="286"/>
  <c r="P69" i="286"/>
  <c r="P68" i="286"/>
  <c r="O66" i="286"/>
  <c r="J63" i="286"/>
  <c r="P66" i="286"/>
  <c r="J64" i="286"/>
  <c r="J60" i="286"/>
  <c r="F38" i="286"/>
  <c r="F39" i="286"/>
  <c r="F40" i="286"/>
  <c r="F41" i="286"/>
  <c r="F42" i="286"/>
  <c r="F43" i="286"/>
  <c r="F44" i="286"/>
  <c r="F45" i="286"/>
  <c r="F46" i="286"/>
  <c r="F47" i="286"/>
  <c r="F48" i="286"/>
  <c r="F49" i="286"/>
  <c r="F50" i="286"/>
  <c r="F51" i="286"/>
  <c r="F52" i="286"/>
  <c r="F53" i="286"/>
  <c r="F54" i="286"/>
  <c r="F55" i="286"/>
  <c r="F56" i="286"/>
  <c r="F57" i="286"/>
  <c r="F58" i="286"/>
  <c r="F59" i="286"/>
  <c r="F60" i="286"/>
  <c r="E60" i="286"/>
  <c r="A38" i="286"/>
  <c r="A39" i="286"/>
  <c r="A40" i="286"/>
  <c r="A41" i="286"/>
  <c r="A42" i="286"/>
  <c r="A43" i="286"/>
  <c r="A44" i="286"/>
  <c r="A45" i="286"/>
  <c r="A46" i="286"/>
  <c r="A47" i="286"/>
  <c r="A48" i="286"/>
  <c r="A49" i="286"/>
  <c r="A50" i="286"/>
  <c r="A51" i="286"/>
  <c r="A52" i="286"/>
  <c r="A53" i="286"/>
  <c r="A54" i="286"/>
  <c r="A55" i="286"/>
  <c r="A56" i="286"/>
  <c r="A57" i="286"/>
  <c r="A58" i="286"/>
  <c r="A59" i="286"/>
  <c r="A60" i="286"/>
  <c r="J59" i="286"/>
  <c r="E59" i="286"/>
  <c r="J58" i="286"/>
  <c r="E58" i="286"/>
  <c r="J57" i="286"/>
  <c r="E57" i="286"/>
  <c r="J56" i="286"/>
  <c r="E56" i="286"/>
  <c r="J55" i="286"/>
  <c r="E55" i="286"/>
  <c r="J54" i="286"/>
  <c r="E54" i="286"/>
  <c r="J53" i="286"/>
  <c r="E53" i="286"/>
  <c r="J52" i="286"/>
  <c r="E52" i="286"/>
  <c r="J51" i="286"/>
  <c r="E51" i="286"/>
  <c r="J50" i="286"/>
  <c r="E50" i="286"/>
  <c r="J49" i="286"/>
  <c r="E49" i="286"/>
  <c r="J48" i="286"/>
  <c r="E48" i="286"/>
  <c r="J47" i="286"/>
  <c r="E47" i="286"/>
  <c r="J46" i="286"/>
  <c r="E46" i="286"/>
  <c r="J45" i="286"/>
  <c r="E45" i="286"/>
  <c r="J44" i="286"/>
  <c r="E44" i="286"/>
  <c r="J43" i="286"/>
  <c r="E43" i="286"/>
  <c r="J42" i="286"/>
  <c r="E42" i="286"/>
  <c r="J41" i="286"/>
  <c r="E41" i="286"/>
  <c r="J40" i="286"/>
  <c r="E40" i="286"/>
  <c r="J39" i="286"/>
  <c r="E39" i="286"/>
  <c r="J38" i="286"/>
  <c r="E38" i="286"/>
  <c r="J37" i="286"/>
  <c r="E37" i="286"/>
  <c r="J36" i="286"/>
  <c r="F14" i="286"/>
  <c r="F15" i="286"/>
  <c r="F16" i="286"/>
  <c r="F17" i="286"/>
  <c r="F18" i="286"/>
  <c r="F19" i="286"/>
  <c r="F20" i="286"/>
  <c r="F21" i="286"/>
  <c r="F22" i="286"/>
  <c r="F23" i="286"/>
  <c r="F24" i="286"/>
  <c r="F25" i="286"/>
  <c r="F26" i="286"/>
  <c r="F27" i="286"/>
  <c r="F28" i="286"/>
  <c r="F29" i="286"/>
  <c r="F30" i="286"/>
  <c r="F31" i="286"/>
  <c r="F32" i="286"/>
  <c r="F33" i="286"/>
  <c r="F34" i="286"/>
  <c r="F35" i="286"/>
  <c r="F36" i="286"/>
  <c r="E36" i="286"/>
  <c r="A14" i="286"/>
  <c r="A15" i="286"/>
  <c r="A16" i="286"/>
  <c r="A17" i="286"/>
  <c r="A18" i="286"/>
  <c r="A19" i="286"/>
  <c r="A20" i="286"/>
  <c r="A21" i="286"/>
  <c r="A22" i="286"/>
  <c r="A23" i="286"/>
  <c r="A24" i="286"/>
  <c r="A25" i="286"/>
  <c r="A26" i="286"/>
  <c r="A27" i="286"/>
  <c r="A28" i="286"/>
  <c r="A29" i="286"/>
  <c r="A30" i="286"/>
  <c r="A31" i="286"/>
  <c r="A32" i="286"/>
  <c r="A33" i="286"/>
  <c r="A34" i="286"/>
  <c r="A35" i="286"/>
  <c r="A36" i="286"/>
  <c r="J35" i="286"/>
  <c r="E35" i="286"/>
  <c r="J34" i="286"/>
  <c r="E34" i="286"/>
  <c r="J33" i="286"/>
  <c r="E33" i="286"/>
  <c r="J32" i="286"/>
  <c r="E32" i="286"/>
  <c r="J31" i="286"/>
  <c r="E31" i="286"/>
  <c r="J30" i="286"/>
  <c r="E30" i="286"/>
  <c r="J29" i="286"/>
  <c r="E29" i="286"/>
  <c r="J28" i="286"/>
  <c r="E28" i="286"/>
  <c r="J27" i="286"/>
  <c r="E27" i="286"/>
  <c r="J26" i="286"/>
  <c r="E26" i="286"/>
  <c r="J25" i="286"/>
  <c r="E25" i="286"/>
  <c r="J24" i="286"/>
  <c r="E24" i="286"/>
  <c r="J23" i="286"/>
  <c r="E23" i="286"/>
  <c r="J22" i="286"/>
  <c r="E22" i="286"/>
  <c r="J21" i="286"/>
  <c r="E21" i="286"/>
  <c r="J20" i="286"/>
  <c r="E20" i="286"/>
  <c r="J19" i="286"/>
  <c r="E19" i="286"/>
  <c r="J18" i="286"/>
  <c r="E18" i="286"/>
  <c r="J17" i="286"/>
  <c r="E17" i="286"/>
  <c r="J16" i="286"/>
  <c r="E16" i="286"/>
  <c r="J13" i="286"/>
  <c r="J14" i="286"/>
  <c r="J15" i="286"/>
  <c r="E13" i="286"/>
  <c r="E14" i="286"/>
  <c r="E15" i="286"/>
  <c r="M80" i="284"/>
  <c r="M63" i="284"/>
  <c r="N80" i="284"/>
  <c r="N81" i="284"/>
  <c r="L81" i="284"/>
  <c r="M81" i="284"/>
  <c r="H64" i="284"/>
  <c r="M67" i="284"/>
  <c r="M68" i="284"/>
  <c r="M69" i="284"/>
  <c r="I64" i="284"/>
  <c r="N67" i="284"/>
  <c r="N68" i="284"/>
  <c r="N69" i="284"/>
  <c r="P69" i="284"/>
  <c r="P68" i="284"/>
  <c r="O66" i="284"/>
  <c r="J63" i="284"/>
  <c r="P66" i="284"/>
  <c r="J64" i="284"/>
  <c r="J60" i="284"/>
  <c r="F38" i="284"/>
  <c r="F39" i="284"/>
  <c r="F40" i="284"/>
  <c r="F41" i="284"/>
  <c r="F42" i="284"/>
  <c r="F43" i="284"/>
  <c r="F44" i="284"/>
  <c r="F45" i="284"/>
  <c r="F46" i="284"/>
  <c r="F47" i="284"/>
  <c r="F48" i="284"/>
  <c r="F49" i="284"/>
  <c r="F50" i="284"/>
  <c r="F51" i="284"/>
  <c r="F52" i="284"/>
  <c r="F53" i="284"/>
  <c r="F54" i="284"/>
  <c r="F55" i="284"/>
  <c r="F56" i="284"/>
  <c r="F57" i="284"/>
  <c r="F58" i="284"/>
  <c r="F59" i="284"/>
  <c r="F60" i="284"/>
  <c r="E60" i="284"/>
  <c r="A38" i="284"/>
  <c r="A39" i="284"/>
  <c r="A40" i="284"/>
  <c r="A41" i="284"/>
  <c r="A42" i="284"/>
  <c r="A43" i="284"/>
  <c r="A44" i="284"/>
  <c r="A45" i="284"/>
  <c r="A46" i="284"/>
  <c r="A47" i="284"/>
  <c r="A48" i="284"/>
  <c r="A49" i="284"/>
  <c r="A50" i="284"/>
  <c r="A51" i="284"/>
  <c r="A52" i="284"/>
  <c r="A53" i="284"/>
  <c r="A54" i="284"/>
  <c r="A55" i="284"/>
  <c r="A56" i="284"/>
  <c r="A57" i="284"/>
  <c r="A58" i="284"/>
  <c r="A59" i="284"/>
  <c r="A60" i="284"/>
  <c r="J59" i="284"/>
  <c r="E59" i="284"/>
  <c r="J58" i="284"/>
  <c r="E58" i="284"/>
  <c r="J57" i="284"/>
  <c r="E57" i="284"/>
  <c r="J56" i="284"/>
  <c r="E56" i="284"/>
  <c r="J55" i="284"/>
  <c r="E55" i="284"/>
  <c r="J54" i="284"/>
  <c r="E54" i="284"/>
  <c r="J53" i="284"/>
  <c r="E53" i="284"/>
  <c r="J52" i="284"/>
  <c r="E52" i="284"/>
  <c r="J51" i="284"/>
  <c r="E51" i="284"/>
  <c r="J50" i="284"/>
  <c r="E50" i="284"/>
  <c r="J49" i="284"/>
  <c r="E49" i="284"/>
  <c r="J48" i="284"/>
  <c r="E48" i="284"/>
  <c r="J47" i="284"/>
  <c r="E47" i="284"/>
  <c r="J46" i="284"/>
  <c r="E46" i="284"/>
  <c r="J45" i="284"/>
  <c r="E45" i="284"/>
  <c r="J44" i="284"/>
  <c r="E44" i="284"/>
  <c r="J43" i="284"/>
  <c r="E43" i="284"/>
  <c r="J42" i="284"/>
  <c r="E42" i="284"/>
  <c r="J41" i="284"/>
  <c r="E41" i="284"/>
  <c r="J40" i="284"/>
  <c r="E40" i="284"/>
  <c r="J39" i="284"/>
  <c r="E39" i="284"/>
  <c r="J38" i="284"/>
  <c r="E38" i="284"/>
  <c r="J37" i="284"/>
  <c r="E37" i="284"/>
  <c r="J36" i="284"/>
  <c r="F14" i="284"/>
  <c r="F15" i="284"/>
  <c r="F16" i="284"/>
  <c r="F17" i="284"/>
  <c r="F18" i="284"/>
  <c r="F19" i="284"/>
  <c r="F20" i="284"/>
  <c r="F21" i="284"/>
  <c r="F22" i="284"/>
  <c r="F23" i="284"/>
  <c r="F24" i="284"/>
  <c r="F25" i="284"/>
  <c r="F26" i="284"/>
  <c r="F27" i="284"/>
  <c r="F28" i="284"/>
  <c r="F29" i="284"/>
  <c r="F30" i="284"/>
  <c r="F31" i="284"/>
  <c r="F32" i="284"/>
  <c r="F33" i="284"/>
  <c r="F34" i="284"/>
  <c r="F35" i="284"/>
  <c r="F36" i="284"/>
  <c r="E36" i="284"/>
  <c r="A14" i="284"/>
  <c r="A15" i="284"/>
  <c r="A16" i="284"/>
  <c r="A17" i="284"/>
  <c r="A18" i="284"/>
  <c r="A19" i="284"/>
  <c r="A20" i="284"/>
  <c r="A21" i="284"/>
  <c r="A22" i="284"/>
  <c r="A23" i="284"/>
  <c r="A24" i="284"/>
  <c r="A25" i="284"/>
  <c r="A26" i="284"/>
  <c r="A27" i="284"/>
  <c r="A28" i="284"/>
  <c r="A29" i="284"/>
  <c r="A30" i="284"/>
  <c r="A31" i="284"/>
  <c r="A32" i="284"/>
  <c r="A33" i="284"/>
  <c r="A34" i="284"/>
  <c r="A35" i="284"/>
  <c r="A36" i="284"/>
  <c r="J35" i="284"/>
  <c r="E35" i="284"/>
  <c r="J34" i="284"/>
  <c r="E34" i="284"/>
  <c r="J33" i="284"/>
  <c r="E33" i="284"/>
  <c r="J32" i="284"/>
  <c r="E32" i="284"/>
  <c r="J31" i="284"/>
  <c r="E31" i="284"/>
  <c r="J30" i="284"/>
  <c r="E30" i="284"/>
  <c r="J29" i="284"/>
  <c r="E29" i="284"/>
  <c r="J28" i="284"/>
  <c r="E28" i="284"/>
  <c r="J27" i="284"/>
  <c r="E27" i="284"/>
  <c r="J26" i="284"/>
  <c r="E26" i="284"/>
  <c r="J25" i="284"/>
  <c r="E25" i="284"/>
  <c r="J24" i="284"/>
  <c r="E24" i="284"/>
  <c r="J23" i="284"/>
  <c r="E23" i="284"/>
  <c r="J22" i="284"/>
  <c r="E22" i="284"/>
  <c r="J21" i="284"/>
  <c r="E21" i="284"/>
  <c r="J20" i="284"/>
  <c r="E20" i="284"/>
  <c r="J19" i="284"/>
  <c r="E19" i="284"/>
  <c r="J18" i="284"/>
  <c r="E18" i="284"/>
  <c r="J17" i="284"/>
  <c r="E17" i="284"/>
  <c r="J16" i="284"/>
  <c r="E16" i="284"/>
  <c r="J13" i="284"/>
  <c r="J14" i="284"/>
  <c r="J15" i="284"/>
  <c r="E13" i="284"/>
  <c r="E14" i="284"/>
  <c r="E15" i="284"/>
  <c r="M80" i="282"/>
  <c r="O66" i="282"/>
  <c r="H64" i="282"/>
  <c r="M67" i="282"/>
  <c r="M68" i="282"/>
  <c r="M63" i="282"/>
  <c r="J63" i="282"/>
  <c r="J60" i="282"/>
  <c r="E60" i="282"/>
  <c r="J59" i="282"/>
  <c r="E59" i="282"/>
  <c r="J58" i="282"/>
  <c r="E58" i="282"/>
  <c r="J57" i="282"/>
  <c r="E57" i="282"/>
  <c r="J56" i="282"/>
  <c r="E56" i="282"/>
  <c r="J55" i="282"/>
  <c r="E55" i="282"/>
  <c r="J54" i="282"/>
  <c r="E54" i="282"/>
  <c r="J53" i="282"/>
  <c r="E53" i="282"/>
  <c r="J52" i="282"/>
  <c r="E52" i="282"/>
  <c r="J51" i="282"/>
  <c r="E51" i="282"/>
  <c r="J50" i="282"/>
  <c r="E50" i="282"/>
  <c r="J49" i="282"/>
  <c r="E49" i="282"/>
  <c r="J48" i="282"/>
  <c r="E48" i="282"/>
  <c r="J47" i="282"/>
  <c r="E47" i="282"/>
  <c r="J46" i="282"/>
  <c r="E46" i="282"/>
  <c r="J45" i="282"/>
  <c r="E45" i="282"/>
  <c r="J44" i="282"/>
  <c r="E44" i="282"/>
  <c r="J43" i="282"/>
  <c r="E43" i="282"/>
  <c r="J42" i="282"/>
  <c r="E42" i="282"/>
  <c r="J41" i="282"/>
  <c r="E41" i="282"/>
  <c r="J40" i="282"/>
  <c r="E40" i="282"/>
  <c r="J39" i="282"/>
  <c r="E39" i="282"/>
  <c r="J38" i="282"/>
  <c r="F38" i="282"/>
  <c r="F39" i="282"/>
  <c r="F40" i="282"/>
  <c r="F41" i="282"/>
  <c r="F42" i="282"/>
  <c r="F43" i="282"/>
  <c r="F44" i="282"/>
  <c r="F45" i="282"/>
  <c r="F46" i="282"/>
  <c r="F47" i="282"/>
  <c r="F48" i="282"/>
  <c r="F49" i="282"/>
  <c r="F50" i="282"/>
  <c r="F51" i="282"/>
  <c r="F52" i="282"/>
  <c r="F53" i="282"/>
  <c r="F54" i="282"/>
  <c r="F55" i="282"/>
  <c r="F56" i="282"/>
  <c r="F57" i="282"/>
  <c r="F58" i="282"/>
  <c r="F59" i="282"/>
  <c r="F60" i="282"/>
  <c r="E38" i="282"/>
  <c r="A38" i="282"/>
  <c r="A39" i="282"/>
  <c r="A40" i="282"/>
  <c r="A41" i="282"/>
  <c r="A42" i="282"/>
  <c r="A43" i="282"/>
  <c r="A44" i="282"/>
  <c r="A45" i="282"/>
  <c r="A46" i="282"/>
  <c r="A47" i="282"/>
  <c r="A48" i="282"/>
  <c r="A49" i="282"/>
  <c r="A50" i="282"/>
  <c r="A51" i="282"/>
  <c r="A52" i="282"/>
  <c r="A53" i="282"/>
  <c r="A54" i="282"/>
  <c r="A55" i="282"/>
  <c r="A56" i="282"/>
  <c r="A57" i="282"/>
  <c r="A58" i="282"/>
  <c r="A59" i="282"/>
  <c r="A60" i="282"/>
  <c r="J37" i="282"/>
  <c r="E37" i="282"/>
  <c r="J36" i="282"/>
  <c r="E36" i="282"/>
  <c r="J35" i="282"/>
  <c r="E35" i="282"/>
  <c r="J34" i="282"/>
  <c r="E34" i="282"/>
  <c r="J33" i="282"/>
  <c r="E33" i="282"/>
  <c r="J32" i="282"/>
  <c r="E32" i="282"/>
  <c r="J31" i="282"/>
  <c r="E31" i="282"/>
  <c r="J30" i="282"/>
  <c r="E30" i="282"/>
  <c r="J29" i="282"/>
  <c r="E29" i="282"/>
  <c r="J28" i="282"/>
  <c r="E28" i="282"/>
  <c r="J27" i="282"/>
  <c r="E27" i="282"/>
  <c r="J26" i="282"/>
  <c r="E26" i="282"/>
  <c r="J25" i="282"/>
  <c r="E25" i="282"/>
  <c r="J24" i="282"/>
  <c r="E24" i="282"/>
  <c r="J23" i="282"/>
  <c r="E23" i="282"/>
  <c r="J22" i="282"/>
  <c r="E22" i="282"/>
  <c r="J21" i="282"/>
  <c r="E21" i="282"/>
  <c r="J20" i="282"/>
  <c r="E20" i="282"/>
  <c r="J19" i="282"/>
  <c r="E19" i="282"/>
  <c r="J18" i="282"/>
  <c r="E18" i="282"/>
  <c r="J17" i="282"/>
  <c r="E17" i="282"/>
  <c r="J16" i="282"/>
  <c r="E16" i="282"/>
  <c r="A14" i="282"/>
  <c r="A15" i="282"/>
  <c r="A16" i="282"/>
  <c r="A17" i="282"/>
  <c r="A18" i="282"/>
  <c r="A19" i="282"/>
  <c r="A20" i="282"/>
  <c r="A21" i="282"/>
  <c r="A22" i="282"/>
  <c r="A23" i="282"/>
  <c r="A24" i="282"/>
  <c r="A25" i="282"/>
  <c r="A26" i="282"/>
  <c r="A27" i="282"/>
  <c r="A28" i="282"/>
  <c r="A29" i="282"/>
  <c r="A30" i="282"/>
  <c r="A31" i="282"/>
  <c r="A32" i="282"/>
  <c r="A33" i="282"/>
  <c r="A34" i="282"/>
  <c r="A35" i="282"/>
  <c r="A36" i="282"/>
  <c r="J15" i="282"/>
  <c r="E15" i="282"/>
  <c r="J14" i="282"/>
  <c r="F14" i="282"/>
  <c r="F15" i="282"/>
  <c r="F16" i="282"/>
  <c r="F17" i="282"/>
  <c r="F18" i="282"/>
  <c r="F19" i="282"/>
  <c r="F20" i="282"/>
  <c r="F21" i="282"/>
  <c r="F22" i="282"/>
  <c r="F23" i="282"/>
  <c r="F24" i="282"/>
  <c r="F25" i="282"/>
  <c r="F26" i="282"/>
  <c r="F27" i="282"/>
  <c r="F28" i="282"/>
  <c r="F29" i="282"/>
  <c r="F30" i="282"/>
  <c r="F31" i="282"/>
  <c r="F32" i="282"/>
  <c r="F33" i="282"/>
  <c r="F34" i="282"/>
  <c r="F35" i="282"/>
  <c r="F36" i="282"/>
  <c r="E14" i="282"/>
  <c r="J13" i="282"/>
  <c r="E13" i="282"/>
  <c r="N80" i="282"/>
  <c r="L81" i="282"/>
  <c r="P66" i="282"/>
  <c r="M69" i="282"/>
  <c r="N81" i="282"/>
  <c r="M80" i="280"/>
  <c r="H64" i="280"/>
  <c r="M67" i="280"/>
  <c r="M68" i="280"/>
  <c r="O66" i="280"/>
  <c r="J63" i="280"/>
  <c r="P66" i="280"/>
  <c r="M63" i="280"/>
  <c r="J60" i="280"/>
  <c r="E60" i="280"/>
  <c r="J59" i="280"/>
  <c r="E59" i="280"/>
  <c r="J58" i="280"/>
  <c r="E58" i="280"/>
  <c r="J57" i="280"/>
  <c r="E57" i="280"/>
  <c r="J56" i="280"/>
  <c r="E56" i="280"/>
  <c r="J55" i="280"/>
  <c r="E55" i="280"/>
  <c r="J54" i="280"/>
  <c r="E54" i="280"/>
  <c r="J53" i="280"/>
  <c r="E53" i="280"/>
  <c r="J52" i="280"/>
  <c r="E52" i="280"/>
  <c r="J51" i="280"/>
  <c r="E51" i="280"/>
  <c r="J50" i="280"/>
  <c r="E50" i="280"/>
  <c r="J49" i="280"/>
  <c r="E49" i="280"/>
  <c r="J48" i="280"/>
  <c r="E48" i="280"/>
  <c r="J47" i="280"/>
  <c r="E47" i="280"/>
  <c r="J46" i="280"/>
  <c r="E46" i="280"/>
  <c r="J45" i="280"/>
  <c r="E45" i="280"/>
  <c r="J44" i="280"/>
  <c r="E44" i="280"/>
  <c r="J43" i="280"/>
  <c r="E43" i="280"/>
  <c r="J42" i="280"/>
  <c r="E42" i="280"/>
  <c r="J41" i="280"/>
  <c r="E41" i="280"/>
  <c r="J40" i="280"/>
  <c r="E40" i="280"/>
  <c r="J39" i="280"/>
  <c r="E39" i="280"/>
  <c r="J38" i="280"/>
  <c r="F38" i="280"/>
  <c r="F39" i="280"/>
  <c r="F40" i="280"/>
  <c r="F41" i="280"/>
  <c r="F42" i="280"/>
  <c r="F43" i="280"/>
  <c r="F44" i="280"/>
  <c r="F45" i="280"/>
  <c r="F46" i="280"/>
  <c r="F47" i="280"/>
  <c r="F48" i="280"/>
  <c r="F49" i="280"/>
  <c r="F50" i="280"/>
  <c r="F51" i="280"/>
  <c r="F52" i="280"/>
  <c r="F53" i="280"/>
  <c r="F54" i="280"/>
  <c r="F55" i="280"/>
  <c r="F56" i="280"/>
  <c r="F57" i="280"/>
  <c r="F58" i="280"/>
  <c r="F59" i="280"/>
  <c r="F60" i="280"/>
  <c r="E38" i="280"/>
  <c r="E13" i="280"/>
  <c r="E14" i="280"/>
  <c r="E15" i="280"/>
  <c r="E16" i="280"/>
  <c r="E17" i="280"/>
  <c r="E18" i="280"/>
  <c r="E19" i="280"/>
  <c r="E20" i="280"/>
  <c r="E21" i="280"/>
  <c r="E22" i="280"/>
  <c r="E23" i="280"/>
  <c r="E24" i="280"/>
  <c r="E25" i="280"/>
  <c r="E26" i="280"/>
  <c r="E27" i="280"/>
  <c r="E28" i="280"/>
  <c r="E29" i="280"/>
  <c r="E30" i="280"/>
  <c r="E31" i="280"/>
  <c r="E32" i="280"/>
  <c r="E33" i="280"/>
  <c r="E34" i="280"/>
  <c r="E35" i="280"/>
  <c r="E36" i="280"/>
  <c r="E37" i="280"/>
  <c r="A38" i="280"/>
  <c r="A39" i="280"/>
  <c r="A40" i="280"/>
  <c r="A41" i="280"/>
  <c r="A42" i="280"/>
  <c r="A43" i="280"/>
  <c r="A44" i="280"/>
  <c r="A45" i="280"/>
  <c r="A46" i="280"/>
  <c r="A47" i="280"/>
  <c r="A48" i="280"/>
  <c r="A49" i="280"/>
  <c r="A50" i="280"/>
  <c r="A51" i="280"/>
  <c r="A52" i="280"/>
  <c r="A53" i="280"/>
  <c r="A54" i="280"/>
  <c r="A55" i="280"/>
  <c r="A56" i="280"/>
  <c r="A57" i="280"/>
  <c r="A58" i="280"/>
  <c r="A59" i="280"/>
  <c r="A60" i="280"/>
  <c r="J37" i="280"/>
  <c r="J36" i="280"/>
  <c r="J35" i="280"/>
  <c r="J34" i="280"/>
  <c r="J33" i="280"/>
  <c r="J32" i="280"/>
  <c r="J31" i="280"/>
  <c r="J30" i="280"/>
  <c r="J29" i="280"/>
  <c r="J28" i="280"/>
  <c r="J27" i="280"/>
  <c r="J26" i="280"/>
  <c r="J25" i="280"/>
  <c r="J24" i="280"/>
  <c r="J23" i="280"/>
  <c r="J22" i="280"/>
  <c r="J21" i="280"/>
  <c r="J20" i="280"/>
  <c r="J19" i="280"/>
  <c r="J18" i="280"/>
  <c r="J17" i="280"/>
  <c r="J16" i="280"/>
  <c r="J15" i="280"/>
  <c r="A14" i="280"/>
  <c r="A15" i="280"/>
  <c r="A16" i="280"/>
  <c r="A17" i="280"/>
  <c r="A18" i="280"/>
  <c r="A19" i="280"/>
  <c r="A20" i="280"/>
  <c r="A21" i="280"/>
  <c r="A22" i="280"/>
  <c r="A23" i="280"/>
  <c r="A24" i="280"/>
  <c r="A25" i="280"/>
  <c r="A26" i="280"/>
  <c r="A27" i="280"/>
  <c r="A28" i="280"/>
  <c r="A29" i="280"/>
  <c r="A30" i="280"/>
  <c r="A31" i="280"/>
  <c r="A32" i="280"/>
  <c r="A33" i="280"/>
  <c r="A34" i="280"/>
  <c r="A35" i="280"/>
  <c r="A36" i="280"/>
  <c r="J14" i="280"/>
  <c r="F14" i="280"/>
  <c r="F15" i="280"/>
  <c r="F16" i="280"/>
  <c r="F17" i="280"/>
  <c r="F18" i="280"/>
  <c r="F19" i="280"/>
  <c r="F20" i="280"/>
  <c r="F21" i="280"/>
  <c r="F22" i="280"/>
  <c r="F23" i="280"/>
  <c r="F24" i="280"/>
  <c r="F25" i="280"/>
  <c r="F26" i="280"/>
  <c r="F27" i="280"/>
  <c r="F28" i="280"/>
  <c r="F29" i="280"/>
  <c r="F30" i="280"/>
  <c r="F31" i="280"/>
  <c r="F32" i="280"/>
  <c r="F33" i="280"/>
  <c r="F34" i="280"/>
  <c r="F35" i="280"/>
  <c r="F36" i="280"/>
  <c r="J13" i="280"/>
  <c r="I64" i="282"/>
  <c r="M81" i="282"/>
  <c r="N80" i="280"/>
  <c r="L81" i="280"/>
  <c r="M69" i="280"/>
  <c r="N81" i="280"/>
  <c r="L63" i="278"/>
  <c r="M63" i="278"/>
  <c r="M80" i="278"/>
  <c r="O66" i="278"/>
  <c r="H64" i="278"/>
  <c r="J63" i="278"/>
  <c r="J60" i="278"/>
  <c r="E60" i="278"/>
  <c r="J59" i="278"/>
  <c r="E59" i="278"/>
  <c r="J58" i="278"/>
  <c r="E58" i="278"/>
  <c r="J57" i="278"/>
  <c r="E57" i="278"/>
  <c r="J56" i="278"/>
  <c r="E56" i="278"/>
  <c r="J55" i="278"/>
  <c r="E55" i="278"/>
  <c r="J54" i="278"/>
  <c r="E54" i="278"/>
  <c r="J53" i="278"/>
  <c r="E53" i="278"/>
  <c r="J52" i="278"/>
  <c r="E52" i="278"/>
  <c r="J51" i="278"/>
  <c r="E51" i="278"/>
  <c r="J50" i="278"/>
  <c r="E50" i="278"/>
  <c r="J49" i="278"/>
  <c r="E49" i="278"/>
  <c r="J48" i="278"/>
  <c r="E48" i="278"/>
  <c r="J47" i="278"/>
  <c r="E47" i="278"/>
  <c r="J46" i="278"/>
  <c r="E46" i="278"/>
  <c r="J45" i="278"/>
  <c r="E45" i="278"/>
  <c r="J44" i="278"/>
  <c r="E44" i="278"/>
  <c r="J43" i="278"/>
  <c r="E43" i="278"/>
  <c r="J42" i="278"/>
  <c r="E42" i="278"/>
  <c r="J41" i="278"/>
  <c r="E41" i="278"/>
  <c r="J40" i="278"/>
  <c r="E40" i="278"/>
  <c r="J39" i="278"/>
  <c r="E39" i="278"/>
  <c r="J38" i="278"/>
  <c r="F38" i="278"/>
  <c r="F39" i="278"/>
  <c r="F40" i="278"/>
  <c r="F41" i="278"/>
  <c r="F42" i="278"/>
  <c r="F43" i="278"/>
  <c r="F44" i="278"/>
  <c r="F45" i="278"/>
  <c r="F46" i="278"/>
  <c r="F47" i="278"/>
  <c r="F48" i="278"/>
  <c r="F49" i="278"/>
  <c r="F50" i="278"/>
  <c r="F51" i="278"/>
  <c r="F52" i="278"/>
  <c r="F53" i="278"/>
  <c r="F54" i="278"/>
  <c r="F55" i="278"/>
  <c r="F56" i="278"/>
  <c r="F57" i="278"/>
  <c r="F58" i="278"/>
  <c r="F59" i="278"/>
  <c r="F60" i="278"/>
  <c r="E38" i="278"/>
  <c r="A38" i="278"/>
  <c r="A39" i="278"/>
  <c r="A40" i="278"/>
  <c r="A41" i="278"/>
  <c r="A42" i="278"/>
  <c r="A43" i="278"/>
  <c r="A44" i="278"/>
  <c r="A45" i="278"/>
  <c r="A46" i="278"/>
  <c r="A47" i="278"/>
  <c r="A48" i="278"/>
  <c r="A49" i="278"/>
  <c r="A50" i="278"/>
  <c r="A51" i="278"/>
  <c r="A52" i="278"/>
  <c r="A53" i="278"/>
  <c r="A54" i="278"/>
  <c r="A55" i="278"/>
  <c r="A56" i="278"/>
  <c r="A57" i="278"/>
  <c r="A58" i="278"/>
  <c r="A59" i="278"/>
  <c r="A60" i="278"/>
  <c r="J37" i="278"/>
  <c r="E37" i="278"/>
  <c r="J36" i="278"/>
  <c r="E36" i="278"/>
  <c r="J35" i="278"/>
  <c r="E35" i="278"/>
  <c r="J34" i="278"/>
  <c r="E34" i="278"/>
  <c r="J33" i="278"/>
  <c r="E33" i="278"/>
  <c r="J32" i="278"/>
  <c r="E32" i="278"/>
  <c r="J31" i="278"/>
  <c r="E31" i="278"/>
  <c r="J30" i="278"/>
  <c r="E30" i="278"/>
  <c r="J29" i="278"/>
  <c r="E29" i="278"/>
  <c r="J28" i="278"/>
  <c r="E28" i="278"/>
  <c r="J27" i="278"/>
  <c r="E27" i="278"/>
  <c r="J26" i="278"/>
  <c r="E26" i="278"/>
  <c r="J25" i="278"/>
  <c r="E25" i="278"/>
  <c r="J24" i="278"/>
  <c r="E24" i="278"/>
  <c r="J23" i="278"/>
  <c r="E23" i="278"/>
  <c r="J22" i="278"/>
  <c r="E22" i="278"/>
  <c r="J21" i="278"/>
  <c r="E21" i="278"/>
  <c r="J20" i="278"/>
  <c r="E20" i="278"/>
  <c r="J19" i="278"/>
  <c r="E19" i="278"/>
  <c r="J18" i="278"/>
  <c r="E18" i="278"/>
  <c r="J17" i="278"/>
  <c r="E17" i="278"/>
  <c r="J16" i="278"/>
  <c r="E16" i="278"/>
  <c r="A14" i="278"/>
  <c r="A15" i="278"/>
  <c r="A16" i="278"/>
  <c r="A17" i="278"/>
  <c r="A18" i="278"/>
  <c r="A19" i="278"/>
  <c r="A20" i="278"/>
  <c r="A21" i="278"/>
  <c r="A22" i="278"/>
  <c r="A23" i="278"/>
  <c r="A24" i="278"/>
  <c r="A25" i="278"/>
  <c r="A26" i="278"/>
  <c r="A27" i="278"/>
  <c r="A28" i="278"/>
  <c r="A29" i="278"/>
  <c r="A30" i="278"/>
  <c r="A31" i="278"/>
  <c r="A32" i="278"/>
  <c r="A33" i="278"/>
  <c r="A34" i="278"/>
  <c r="A35" i="278"/>
  <c r="A36" i="278"/>
  <c r="J15" i="278"/>
  <c r="F14" i="278"/>
  <c r="F15" i="278"/>
  <c r="F16" i="278"/>
  <c r="F17" i="278"/>
  <c r="F18" i="278"/>
  <c r="F19" i="278"/>
  <c r="F20" i="278"/>
  <c r="F21" i="278"/>
  <c r="F22" i="278"/>
  <c r="F23" i="278"/>
  <c r="F24" i="278"/>
  <c r="F25" i="278"/>
  <c r="F26" i="278"/>
  <c r="F27" i="278"/>
  <c r="F28" i="278"/>
  <c r="F29" i="278"/>
  <c r="F30" i="278"/>
  <c r="F31" i="278"/>
  <c r="F32" i="278"/>
  <c r="F33" i="278"/>
  <c r="F34" i="278"/>
  <c r="F35" i="278"/>
  <c r="F36" i="278"/>
  <c r="E15" i="278"/>
  <c r="E13" i="278"/>
  <c r="E14" i="278"/>
  <c r="J14" i="278"/>
  <c r="J13" i="278"/>
  <c r="N67" i="282"/>
  <c r="N68" i="282"/>
  <c r="J64" i="282"/>
  <c r="I64" i="280"/>
  <c r="M81" i="280"/>
  <c r="N80" i="278"/>
  <c r="P66" i="278"/>
  <c r="L81" i="278"/>
  <c r="N81" i="278"/>
  <c r="M67" i="278"/>
  <c r="M68" i="278"/>
  <c r="M80" i="276"/>
  <c r="O66" i="276"/>
  <c r="H64" i="276"/>
  <c r="M67" i="276"/>
  <c r="M68" i="276"/>
  <c r="M63" i="276"/>
  <c r="J63" i="276"/>
  <c r="P66" i="276"/>
  <c r="J60" i="276"/>
  <c r="E60" i="276"/>
  <c r="J59" i="276"/>
  <c r="E59" i="276"/>
  <c r="J58" i="276"/>
  <c r="E58" i="276"/>
  <c r="J57" i="276"/>
  <c r="E57" i="276"/>
  <c r="J56" i="276"/>
  <c r="E56" i="276"/>
  <c r="J55" i="276"/>
  <c r="E55" i="276"/>
  <c r="J54" i="276"/>
  <c r="E54" i="276"/>
  <c r="J53" i="276"/>
  <c r="E53" i="276"/>
  <c r="J52" i="276"/>
  <c r="E52" i="276"/>
  <c r="J51" i="276"/>
  <c r="E51" i="276"/>
  <c r="J50" i="276"/>
  <c r="E50" i="276"/>
  <c r="J49" i="276"/>
  <c r="E49" i="276"/>
  <c r="J48" i="276"/>
  <c r="E48" i="276"/>
  <c r="J47" i="276"/>
  <c r="E47" i="276"/>
  <c r="J46" i="276"/>
  <c r="E46" i="276"/>
  <c r="J45" i="276"/>
  <c r="E45" i="276"/>
  <c r="J44" i="276"/>
  <c r="E44" i="276"/>
  <c r="J43" i="276"/>
  <c r="E43" i="276"/>
  <c r="J42" i="276"/>
  <c r="E42" i="276"/>
  <c r="J41" i="276"/>
  <c r="E41" i="276"/>
  <c r="J40" i="276"/>
  <c r="E40" i="276"/>
  <c r="J39" i="276"/>
  <c r="E39" i="276"/>
  <c r="J38" i="276"/>
  <c r="F38" i="276"/>
  <c r="F39" i="276"/>
  <c r="F40" i="276"/>
  <c r="F41" i="276"/>
  <c r="F42" i="276"/>
  <c r="F43" i="276"/>
  <c r="F44" i="276"/>
  <c r="F45" i="276"/>
  <c r="F46" i="276"/>
  <c r="F47" i="276"/>
  <c r="F48" i="276"/>
  <c r="F49" i="276"/>
  <c r="F50" i="276"/>
  <c r="F51" i="276"/>
  <c r="F52" i="276"/>
  <c r="F53" i="276"/>
  <c r="F54" i="276"/>
  <c r="F55" i="276"/>
  <c r="F56" i="276"/>
  <c r="F57" i="276"/>
  <c r="F58" i="276"/>
  <c r="F59" i="276"/>
  <c r="F60" i="276"/>
  <c r="E38" i="276"/>
  <c r="A38" i="276"/>
  <c r="A39" i="276"/>
  <c r="A40" i="276"/>
  <c r="A41" i="276"/>
  <c r="A42" i="276"/>
  <c r="A43" i="276"/>
  <c r="A44" i="276"/>
  <c r="A45" i="276"/>
  <c r="A46" i="276"/>
  <c r="A47" i="276"/>
  <c r="A48" i="276"/>
  <c r="A49" i="276"/>
  <c r="A50" i="276"/>
  <c r="A51" i="276"/>
  <c r="A52" i="276"/>
  <c r="A53" i="276"/>
  <c r="A54" i="276"/>
  <c r="A55" i="276"/>
  <c r="A56" i="276"/>
  <c r="A57" i="276"/>
  <c r="A58" i="276"/>
  <c r="A59" i="276"/>
  <c r="A60" i="276"/>
  <c r="J37" i="276"/>
  <c r="E37" i="276"/>
  <c r="J36" i="276"/>
  <c r="E36" i="276"/>
  <c r="J35" i="276"/>
  <c r="E35" i="276"/>
  <c r="J34" i="276"/>
  <c r="E34" i="276"/>
  <c r="J33" i="276"/>
  <c r="E33" i="276"/>
  <c r="J32" i="276"/>
  <c r="E32" i="276"/>
  <c r="J31" i="276"/>
  <c r="E31" i="276"/>
  <c r="J30" i="276"/>
  <c r="E30" i="276"/>
  <c r="J29" i="276"/>
  <c r="E29" i="276"/>
  <c r="J28" i="276"/>
  <c r="E28" i="276"/>
  <c r="J27" i="276"/>
  <c r="E27" i="276"/>
  <c r="J26" i="276"/>
  <c r="E26" i="276"/>
  <c r="J25" i="276"/>
  <c r="E25" i="276"/>
  <c r="J24" i="276"/>
  <c r="E24" i="276"/>
  <c r="J23" i="276"/>
  <c r="E23" i="276"/>
  <c r="J22" i="276"/>
  <c r="E22" i="276"/>
  <c r="J21" i="276"/>
  <c r="E21" i="276"/>
  <c r="J20" i="276"/>
  <c r="E20" i="276"/>
  <c r="J19" i="276"/>
  <c r="E19" i="276"/>
  <c r="J18" i="276"/>
  <c r="E18" i="276"/>
  <c r="J17" i="276"/>
  <c r="E17" i="276"/>
  <c r="J16" i="276"/>
  <c r="E16" i="276"/>
  <c r="J15" i="276"/>
  <c r="F14" i="276"/>
  <c r="F15" i="276"/>
  <c r="F16" i="276"/>
  <c r="F17" i="276"/>
  <c r="F18" i="276"/>
  <c r="F19" i="276"/>
  <c r="F20" i="276"/>
  <c r="F21" i="276"/>
  <c r="F22" i="276"/>
  <c r="F23" i="276"/>
  <c r="F24" i="276"/>
  <c r="F25" i="276"/>
  <c r="F26" i="276"/>
  <c r="F27" i="276"/>
  <c r="F28" i="276"/>
  <c r="F29" i="276"/>
  <c r="F30" i="276"/>
  <c r="F31" i="276"/>
  <c r="F32" i="276"/>
  <c r="F33" i="276"/>
  <c r="F34" i="276"/>
  <c r="F35" i="276"/>
  <c r="F36" i="276"/>
  <c r="E15" i="276"/>
  <c r="J14" i="276"/>
  <c r="E14" i="276"/>
  <c r="A14" i="276"/>
  <c r="A15" i="276"/>
  <c r="A16" i="276"/>
  <c r="A17" i="276"/>
  <c r="A18" i="276"/>
  <c r="A19" i="276"/>
  <c r="A20" i="276"/>
  <c r="A21" i="276"/>
  <c r="A22" i="276"/>
  <c r="A23" i="276"/>
  <c r="A24" i="276"/>
  <c r="A25" i="276"/>
  <c r="A26" i="276"/>
  <c r="A27" i="276"/>
  <c r="A28" i="276"/>
  <c r="A29" i="276"/>
  <c r="A30" i="276"/>
  <c r="A31" i="276"/>
  <c r="A32" i="276"/>
  <c r="A33" i="276"/>
  <c r="A34" i="276"/>
  <c r="A35" i="276"/>
  <c r="A36" i="276"/>
  <c r="J13" i="276"/>
  <c r="E13" i="276"/>
  <c r="N69" i="282"/>
  <c r="P69" i="282"/>
  <c r="P68" i="282"/>
  <c r="N67" i="280"/>
  <c r="N68" i="280"/>
  <c r="J64" i="280"/>
  <c r="M69" i="278"/>
  <c r="I64" i="278"/>
  <c r="M81" i="278"/>
  <c r="N80" i="276"/>
  <c r="L81" i="276"/>
  <c r="M69" i="276"/>
  <c r="N81" i="276"/>
  <c r="L63" i="274"/>
  <c r="M80" i="274"/>
  <c r="M63" i="274"/>
  <c r="N80" i="274"/>
  <c r="N81" i="274"/>
  <c r="L81" i="274"/>
  <c r="M81" i="274"/>
  <c r="H64" i="274"/>
  <c r="M67" i="274"/>
  <c r="M68" i="274"/>
  <c r="M69" i="274"/>
  <c r="I64" i="274"/>
  <c r="N67" i="274"/>
  <c r="N68" i="274"/>
  <c r="N69" i="274"/>
  <c r="P69" i="274"/>
  <c r="P68" i="274"/>
  <c r="O66" i="274"/>
  <c r="J63" i="274"/>
  <c r="P66" i="274"/>
  <c r="J64" i="274"/>
  <c r="J60" i="274"/>
  <c r="F38" i="274"/>
  <c r="F39" i="274"/>
  <c r="F40" i="274"/>
  <c r="F41" i="274"/>
  <c r="F42" i="274"/>
  <c r="F43" i="274"/>
  <c r="F44" i="274"/>
  <c r="F45" i="274"/>
  <c r="F46" i="274"/>
  <c r="F47" i="274"/>
  <c r="F48" i="274"/>
  <c r="F49" i="274"/>
  <c r="F50" i="274"/>
  <c r="F51" i="274"/>
  <c r="F52" i="274"/>
  <c r="F53" i="274"/>
  <c r="F54" i="274"/>
  <c r="F55" i="274"/>
  <c r="F56" i="274"/>
  <c r="F57" i="274"/>
  <c r="F58" i="274"/>
  <c r="F59" i="274"/>
  <c r="F60" i="274"/>
  <c r="E60" i="274"/>
  <c r="A38" i="274"/>
  <c r="A39" i="274"/>
  <c r="A40" i="274"/>
  <c r="A41" i="274"/>
  <c r="A42" i="274"/>
  <c r="A43" i="274"/>
  <c r="A44" i="274"/>
  <c r="A45" i="274"/>
  <c r="A46" i="274"/>
  <c r="A47" i="274"/>
  <c r="A48" i="274"/>
  <c r="A49" i="274"/>
  <c r="A50" i="274"/>
  <c r="A51" i="274"/>
  <c r="A52" i="274"/>
  <c r="A53" i="274"/>
  <c r="A54" i="274"/>
  <c r="A55" i="274"/>
  <c r="A56" i="274"/>
  <c r="A57" i="274"/>
  <c r="A58" i="274"/>
  <c r="A59" i="274"/>
  <c r="A60" i="274"/>
  <c r="J59" i="274"/>
  <c r="E59" i="274"/>
  <c r="J58" i="274"/>
  <c r="E58" i="274"/>
  <c r="J57" i="274"/>
  <c r="E57" i="274"/>
  <c r="J56" i="274"/>
  <c r="E56" i="274"/>
  <c r="J55" i="274"/>
  <c r="E55" i="274"/>
  <c r="J54" i="274"/>
  <c r="E54" i="274"/>
  <c r="J53" i="274"/>
  <c r="E53" i="274"/>
  <c r="J52" i="274"/>
  <c r="E52" i="274"/>
  <c r="J51" i="274"/>
  <c r="E51" i="274"/>
  <c r="J50" i="274"/>
  <c r="E50" i="274"/>
  <c r="J49" i="274"/>
  <c r="E49" i="274"/>
  <c r="J48" i="274"/>
  <c r="E48" i="274"/>
  <c r="J47" i="274"/>
  <c r="E47" i="274"/>
  <c r="J46" i="274"/>
  <c r="E46" i="274"/>
  <c r="J45" i="274"/>
  <c r="E45" i="274"/>
  <c r="J44" i="274"/>
  <c r="E44" i="274"/>
  <c r="J43" i="274"/>
  <c r="E43" i="274"/>
  <c r="J42" i="274"/>
  <c r="E42" i="274"/>
  <c r="J41" i="274"/>
  <c r="E41" i="274"/>
  <c r="J40" i="274"/>
  <c r="E40" i="274"/>
  <c r="J39" i="274"/>
  <c r="E39" i="274"/>
  <c r="J38" i="274"/>
  <c r="E38" i="274"/>
  <c r="J37" i="274"/>
  <c r="E37" i="274"/>
  <c r="J36" i="274"/>
  <c r="F14" i="274"/>
  <c r="F15" i="274"/>
  <c r="F16" i="274"/>
  <c r="F17" i="274"/>
  <c r="F18" i="274"/>
  <c r="F19" i="274"/>
  <c r="F20" i="274"/>
  <c r="F21" i="274"/>
  <c r="F22" i="274"/>
  <c r="F23" i="274"/>
  <c r="F24" i="274"/>
  <c r="F25" i="274"/>
  <c r="F26" i="274"/>
  <c r="F27" i="274"/>
  <c r="F28" i="274"/>
  <c r="F29" i="274"/>
  <c r="F30" i="274"/>
  <c r="F31" i="274"/>
  <c r="F32" i="274"/>
  <c r="F33" i="274"/>
  <c r="F34" i="274"/>
  <c r="F35" i="274"/>
  <c r="F36" i="274"/>
  <c r="E36" i="274"/>
  <c r="A14" i="274"/>
  <c r="A15" i="274"/>
  <c r="A16" i="274"/>
  <c r="A17" i="274"/>
  <c r="A18" i="274"/>
  <c r="A19" i="274"/>
  <c r="A20" i="274"/>
  <c r="A21" i="274"/>
  <c r="A22" i="274"/>
  <c r="A23" i="274"/>
  <c r="A24" i="274"/>
  <c r="A25" i="274"/>
  <c r="A26" i="274"/>
  <c r="A27" i="274"/>
  <c r="A28" i="274"/>
  <c r="A29" i="274"/>
  <c r="A30" i="274"/>
  <c r="A31" i="274"/>
  <c r="A32" i="274"/>
  <c r="A33" i="274"/>
  <c r="A34" i="274"/>
  <c r="A35" i="274"/>
  <c r="A36" i="274"/>
  <c r="J35" i="274"/>
  <c r="E35" i="274"/>
  <c r="J34" i="274"/>
  <c r="E34" i="274"/>
  <c r="J33" i="274"/>
  <c r="E33" i="274"/>
  <c r="J32" i="274"/>
  <c r="E32" i="274"/>
  <c r="J31" i="274"/>
  <c r="E31" i="274"/>
  <c r="J30" i="274"/>
  <c r="E30" i="274"/>
  <c r="J29" i="274"/>
  <c r="E29" i="274"/>
  <c r="J28" i="274"/>
  <c r="E28" i="274"/>
  <c r="J27" i="274"/>
  <c r="E27" i="274"/>
  <c r="J26" i="274"/>
  <c r="E26" i="274"/>
  <c r="J25" i="274"/>
  <c r="E25" i="274"/>
  <c r="J24" i="274"/>
  <c r="E24" i="274"/>
  <c r="J23" i="274"/>
  <c r="E23" i="274"/>
  <c r="J22" i="274"/>
  <c r="E22" i="274"/>
  <c r="J21" i="274"/>
  <c r="E21" i="274"/>
  <c r="J20" i="274"/>
  <c r="E20" i="274"/>
  <c r="J19" i="274"/>
  <c r="E19" i="274"/>
  <c r="J18" i="274"/>
  <c r="E18" i="274"/>
  <c r="J17" i="274"/>
  <c r="E17" i="274"/>
  <c r="J16" i="274"/>
  <c r="E16" i="274"/>
  <c r="J13" i="274"/>
  <c r="J14" i="274"/>
  <c r="J15" i="274"/>
  <c r="E13" i="274"/>
  <c r="E14" i="274"/>
  <c r="E15" i="274"/>
  <c r="L63" i="272"/>
  <c r="M80" i="272"/>
  <c r="M63" i="272"/>
  <c r="N80" i="272"/>
  <c r="N81" i="272"/>
  <c r="L81" i="272"/>
  <c r="M81" i="272"/>
  <c r="H64" i="272"/>
  <c r="M67" i="272"/>
  <c r="M68" i="272"/>
  <c r="M69" i="272"/>
  <c r="I64" i="272"/>
  <c r="N67" i="272"/>
  <c r="N68" i="272"/>
  <c r="N69" i="272"/>
  <c r="P69" i="272"/>
  <c r="P68" i="272"/>
  <c r="O66" i="272"/>
  <c r="J63" i="272"/>
  <c r="P66" i="272"/>
  <c r="J64" i="272"/>
  <c r="J60" i="272"/>
  <c r="F38" i="272"/>
  <c r="F39" i="272"/>
  <c r="F40" i="272"/>
  <c r="F41" i="272"/>
  <c r="F42" i="272"/>
  <c r="F43" i="272"/>
  <c r="F44" i="272"/>
  <c r="F45" i="272"/>
  <c r="F46" i="272"/>
  <c r="F47" i="272"/>
  <c r="F48" i="272"/>
  <c r="F49" i="272"/>
  <c r="F50" i="272"/>
  <c r="F51" i="272"/>
  <c r="F52" i="272"/>
  <c r="F53" i="272"/>
  <c r="F54" i="272"/>
  <c r="F55" i="272"/>
  <c r="F56" i="272"/>
  <c r="F57" i="272"/>
  <c r="F58" i="272"/>
  <c r="F59" i="272"/>
  <c r="F60" i="272"/>
  <c r="E60" i="272"/>
  <c r="A38" i="272"/>
  <c r="A39" i="272"/>
  <c r="A40" i="272"/>
  <c r="A41" i="272"/>
  <c r="A42" i="272"/>
  <c r="A43" i="272"/>
  <c r="A44" i="272"/>
  <c r="A45" i="272"/>
  <c r="A46" i="272"/>
  <c r="A47" i="272"/>
  <c r="A48" i="272"/>
  <c r="A49" i="272"/>
  <c r="A50" i="272"/>
  <c r="A51" i="272"/>
  <c r="A52" i="272"/>
  <c r="A53" i="272"/>
  <c r="A54" i="272"/>
  <c r="A55" i="272"/>
  <c r="A56" i="272"/>
  <c r="A57" i="272"/>
  <c r="A58" i="272"/>
  <c r="A59" i="272"/>
  <c r="A60" i="272"/>
  <c r="J59" i="272"/>
  <c r="E59" i="272"/>
  <c r="J58" i="272"/>
  <c r="E58" i="272"/>
  <c r="J57" i="272"/>
  <c r="E57" i="272"/>
  <c r="J56" i="272"/>
  <c r="E56" i="272"/>
  <c r="J55" i="272"/>
  <c r="E55" i="272"/>
  <c r="J54" i="272"/>
  <c r="E54" i="272"/>
  <c r="J53" i="272"/>
  <c r="E53" i="272"/>
  <c r="J52" i="272"/>
  <c r="E52" i="272"/>
  <c r="J51" i="272"/>
  <c r="E51" i="272"/>
  <c r="J50" i="272"/>
  <c r="E50" i="272"/>
  <c r="J49" i="272"/>
  <c r="E49" i="272"/>
  <c r="J48" i="272"/>
  <c r="E48" i="272"/>
  <c r="J47" i="272"/>
  <c r="E47" i="272"/>
  <c r="J46" i="272"/>
  <c r="E46" i="272"/>
  <c r="J45" i="272"/>
  <c r="E45" i="272"/>
  <c r="J44" i="272"/>
  <c r="E44" i="272"/>
  <c r="J43" i="272"/>
  <c r="E43" i="272"/>
  <c r="J42" i="272"/>
  <c r="E42" i="272"/>
  <c r="J41" i="272"/>
  <c r="E41" i="272"/>
  <c r="J40" i="272"/>
  <c r="E40" i="272"/>
  <c r="J39" i="272"/>
  <c r="E39" i="272"/>
  <c r="J38" i="272"/>
  <c r="E38" i="272"/>
  <c r="J37" i="272"/>
  <c r="E37" i="272"/>
  <c r="J36" i="272"/>
  <c r="F14" i="272"/>
  <c r="F15" i="272"/>
  <c r="F16" i="272"/>
  <c r="F17" i="272"/>
  <c r="F18" i="272"/>
  <c r="F19" i="272"/>
  <c r="F20" i="272"/>
  <c r="F21" i="272"/>
  <c r="F22" i="272"/>
  <c r="F23" i="272"/>
  <c r="F24" i="272"/>
  <c r="F25" i="272"/>
  <c r="F26" i="272"/>
  <c r="F27" i="272"/>
  <c r="F28" i="272"/>
  <c r="F29" i="272"/>
  <c r="F30" i="272"/>
  <c r="F31" i="272"/>
  <c r="F32" i="272"/>
  <c r="F33" i="272"/>
  <c r="F34" i="272"/>
  <c r="F35" i="272"/>
  <c r="F36" i="272"/>
  <c r="E36" i="272"/>
  <c r="A14" i="272"/>
  <c r="A15" i="272"/>
  <c r="A16" i="272"/>
  <c r="A17" i="272"/>
  <c r="A18" i="272"/>
  <c r="A19" i="272"/>
  <c r="A20" i="272"/>
  <c r="A21" i="272"/>
  <c r="A22" i="272"/>
  <c r="A23" i="272"/>
  <c r="A24" i="272"/>
  <c r="A25" i="272"/>
  <c r="A26" i="272"/>
  <c r="A27" i="272"/>
  <c r="A28" i="272"/>
  <c r="A29" i="272"/>
  <c r="A30" i="272"/>
  <c r="A31" i="272"/>
  <c r="A32" i="272"/>
  <c r="A33" i="272"/>
  <c r="A34" i="272"/>
  <c r="A35" i="272"/>
  <c r="A36" i="272"/>
  <c r="J35" i="272"/>
  <c r="E35" i="272"/>
  <c r="J34" i="272"/>
  <c r="E34" i="272"/>
  <c r="J33" i="272"/>
  <c r="E33" i="272"/>
  <c r="J32" i="272"/>
  <c r="E32" i="272"/>
  <c r="J31" i="272"/>
  <c r="E31" i="272"/>
  <c r="J30" i="272"/>
  <c r="E30" i="272"/>
  <c r="J29" i="272"/>
  <c r="E29" i="272"/>
  <c r="J28" i="272"/>
  <c r="E28" i="272"/>
  <c r="J27" i="272"/>
  <c r="E27" i="272"/>
  <c r="J26" i="272"/>
  <c r="E26" i="272"/>
  <c r="J25" i="272"/>
  <c r="E25" i="272"/>
  <c r="J24" i="272"/>
  <c r="E24" i="272"/>
  <c r="J23" i="272"/>
  <c r="E23" i="272"/>
  <c r="J22" i="272"/>
  <c r="E22" i="272"/>
  <c r="J21" i="272"/>
  <c r="E21" i="272"/>
  <c r="J20" i="272"/>
  <c r="E20" i="272"/>
  <c r="J19" i="272"/>
  <c r="E19" i="272"/>
  <c r="J18" i="272"/>
  <c r="E18" i="272"/>
  <c r="J17" i="272"/>
  <c r="E17" i="272"/>
  <c r="J16" i="272"/>
  <c r="E16" i="272"/>
  <c r="J13" i="272"/>
  <c r="J14" i="272"/>
  <c r="J15" i="272"/>
  <c r="E13" i="272"/>
  <c r="E14" i="272"/>
  <c r="E15" i="272"/>
  <c r="L63" i="270"/>
  <c r="M80" i="270"/>
  <c r="M63" i="270"/>
  <c r="N80" i="270"/>
  <c r="N81" i="270"/>
  <c r="L81" i="270"/>
  <c r="M81" i="270"/>
  <c r="H64" i="270"/>
  <c r="M67" i="270"/>
  <c r="M68" i="270"/>
  <c r="M69" i="270"/>
  <c r="I64" i="270"/>
  <c r="N67" i="270"/>
  <c r="N68" i="270"/>
  <c r="N69" i="270"/>
  <c r="P69" i="270"/>
  <c r="P68" i="270"/>
  <c r="O66" i="270"/>
  <c r="J63" i="270"/>
  <c r="P66" i="270"/>
  <c r="J64" i="270"/>
  <c r="J60" i="270"/>
  <c r="F38" i="270"/>
  <c r="F39" i="270"/>
  <c r="F40" i="270"/>
  <c r="F41" i="270"/>
  <c r="F42" i="270"/>
  <c r="F43" i="270"/>
  <c r="F44" i="270"/>
  <c r="F45" i="270"/>
  <c r="F46" i="270"/>
  <c r="F47" i="270"/>
  <c r="F48" i="270"/>
  <c r="F49" i="270"/>
  <c r="F50" i="270"/>
  <c r="F51" i="270"/>
  <c r="F52" i="270"/>
  <c r="F53" i="270"/>
  <c r="F54" i="270"/>
  <c r="F55" i="270"/>
  <c r="F56" i="270"/>
  <c r="F57" i="270"/>
  <c r="F58" i="270"/>
  <c r="F59" i="270"/>
  <c r="F60" i="270"/>
  <c r="E60" i="270"/>
  <c r="A38" i="270"/>
  <c r="A39" i="270"/>
  <c r="A40" i="270"/>
  <c r="A41" i="270"/>
  <c r="A42" i="270"/>
  <c r="A43" i="270"/>
  <c r="A44" i="270"/>
  <c r="A45" i="270"/>
  <c r="A46" i="270"/>
  <c r="A47" i="270"/>
  <c r="A48" i="270"/>
  <c r="A49" i="270"/>
  <c r="A50" i="270"/>
  <c r="A51" i="270"/>
  <c r="A52" i="270"/>
  <c r="A53" i="270"/>
  <c r="A54" i="270"/>
  <c r="A55" i="270"/>
  <c r="A56" i="270"/>
  <c r="A57" i="270"/>
  <c r="A58" i="270"/>
  <c r="A59" i="270"/>
  <c r="A60" i="270"/>
  <c r="J59" i="270"/>
  <c r="E59" i="270"/>
  <c r="J58" i="270"/>
  <c r="E58" i="270"/>
  <c r="J57" i="270"/>
  <c r="E57" i="270"/>
  <c r="J56" i="270"/>
  <c r="E56" i="270"/>
  <c r="J55" i="270"/>
  <c r="E55" i="270"/>
  <c r="J54" i="270"/>
  <c r="E54" i="270"/>
  <c r="J53" i="270"/>
  <c r="E53" i="270"/>
  <c r="J52" i="270"/>
  <c r="E52" i="270"/>
  <c r="J51" i="270"/>
  <c r="E51" i="270"/>
  <c r="J50" i="270"/>
  <c r="E50" i="270"/>
  <c r="J49" i="270"/>
  <c r="E49" i="270"/>
  <c r="J48" i="270"/>
  <c r="E48" i="270"/>
  <c r="J47" i="270"/>
  <c r="E47" i="270"/>
  <c r="J46" i="270"/>
  <c r="E46" i="270"/>
  <c r="J45" i="270"/>
  <c r="E45" i="270"/>
  <c r="J44" i="270"/>
  <c r="E44" i="270"/>
  <c r="J43" i="270"/>
  <c r="E43" i="270"/>
  <c r="J42" i="270"/>
  <c r="E42" i="270"/>
  <c r="J41" i="270"/>
  <c r="E41" i="270"/>
  <c r="J40" i="270"/>
  <c r="E40" i="270"/>
  <c r="J39" i="270"/>
  <c r="E39" i="270"/>
  <c r="J38" i="270"/>
  <c r="E38" i="270"/>
  <c r="J37" i="270"/>
  <c r="E37" i="270"/>
  <c r="J36" i="270"/>
  <c r="F14" i="270"/>
  <c r="F15" i="270"/>
  <c r="F16" i="270"/>
  <c r="F17" i="270"/>
  <c r="F18" i="270"/>
  <c r="F19" i="270"/>
  <c r="F20" i="270"/>
  <c r="F21" i="270"/>
  <c r="F22" i="270"/>
  <c r="F23" i="270"/>
  <c r="F24" i="270"/>
  <c r="F25" i="270"/>
  <c r="F26" i="270"/>
  <c r="F27" i="270"/>
  <c r="F28" i="270"/>
  <c r="F29" i="270"/>
  <c r="F30" i="270"/>
  <c r="F31" i="270"/>
  <c r="F32" i="270"/>
  <c r="F33" i="270"/>
  <c r="F34" i="270"/>
  <c r="F35" i="270"/>
  <c r="F36" i="270"/>
  <c r="E36" i="270"/>
  <c r="A14" i="270"/>
  <c r="A15" i="270"/>
  <c r="A16" i="270"/>
  <c r="A17" i="270"/>
  <c r="A18" i="270"/>
  <c r="A19" i="270"/>
  <c r="A20" i="270"/>
  <c r="A21" i="270"/>
  <c r="A22" i="270"/>
  <c r="A23" i="270"/>
  <c r="A24" i="270"/>
  <c r="A25" i="270"/>
  <c r="A26" i="270"/>
  <c r="A27" i="270"/>
  <c r="A28" i="270"/>
  <c r="A29" i="270"/>
  <c r="A30" i="270"/>
  <c r="A31" i="270"/>
  <c r="A32" i="270"/>
  <c r="A33" i="270"/>
  <c r="A34" i="270"/>
  <c r="A35" i="270"/>
  <c r="A36" i="270"/>
  <c r="J35" i="270"/>
  <c r="E35" i="270"/>
  <c r="J34" i="270"/>
  <c r="E34" i="270"/>
  <c r="J33" i="270"/>
  <c r="E33" i="270"/>
  <c r="J32" i="270"/>
  <c r="E32" i="270"/>
  <c r="J31" i="270"/>
  <c r="E31" i="270"/>
  <c r="J30" i="270"/>
  <c r="E30" i="270"/>
  <c r="J29" i="270"/>
  <c r="E29" i="270"/>
  <c r="J28" i="270"/>
  <c r="E28" i="270"/>
  <c r="J27" i="270"/>
  <c r="E27" i="270"/>
  <c r="J26" i="270"/>
  <c r="E26" i="270"/>
  <c r="J25" i="270"/>
  <c r="E25" i="270"/>
  <c r="J24" i="270"/>
  <c r="E24" i="270"/>
  <c r="J23" i="270"/>
  <c r="E23" i="270"/>
  <c r="J22" i="270"/>
  <c r="E22" i="270"/>
  <c r="J21" i="270"/>
  <c r="E21" i="270"/>
  <c r="J20" i="270"/>
  <c r="E20" i="270"/>
  <c r="J19" i="270"/>
  <c r="E19" i="270"/>
  <c r="J18" i="270"/>
  <c r="E18" i="270"/>
  <c r="J17" i="270"/>
  <c r="E17" i="270"/>
  <c r="J16" i="270"/>
  <c r="E16" i="270"/>
  <c r="J13" i="270"/>
  <c r="J14" i="270"/>
  <c r="J15" i="270"/>
  <c r="E13" i="270"/>
  <c r="E14" i="270"/>
  <c r="E15" i="270"/>
  <c r="L63" i="268"/>
  <c r="M80" i="268"/>
  <c r="M63" i="268"/>
  <c r="N80" i="268"/>
  <c r="N81" i="268"/>
  <c r="L81" i="268"/>
  <c r="M81" i="268"/>
  <c r="H64" i="268"/>
  <c r="M67" i="268"/>
  <c r="M68" i="268"/>
  <c r="M69" i="268"/>
  <c r="I64" i="268"/>
  <c r="N67" i="268"/>
  <c r="N68" i="268"/>
  <c r="N69" i="268"/>
  <c r="P69" i="268"/>
  <c r="P68" i="268"/>
  <c r="O66" i="268"/>
  <c r="J63" i="268"/>
  <c r="P66" i="268"/>
  <c r="J64" i="268"/>
  <c r="J60" i="268"/>
  <c r="F38" i="268"/>
  <c r="F39" i="268"/>
  <c r="F40" i="268"/>
  <c r="F41" i="268"/>
  <c r="F42" i="268"/>
  <c r="F43" i="268"/>
  <c r="F44" i="268"/>
  <c r="F45" i="268"/>
  <c r="F46" i="268"/>
  <c r="F47" i="268"/>
  <c r="F48" i="268"/>
  <c r="F49" i="268"/>
  <c r="F50" i="268"/>
  <c r="F51" i="268"/>
  <c r="F52" i="268"/>
  <c r="F53" i="268"/>
  <c r="F54" i="268"/>
  <c r="F55" i="268"/>
  <c r="F56" i="268"/>
  <c r="F57" i="268"/>
  <c r="F58" i="268"/>
  <c r="F59" i="268"/>
  <c r="F60" i="268"/>
  <c r="E60" i="268"/>
  <c r="A38" i="268"/>
  <c r="A39" i="268"/>
  <c r="A40" i="268"/>
  <c r="A41" i="268"/>
  <c r="A42" i="268"/>
  <c r="A43" i="268"/>
  <c r="A44" i="268"/>
  <c r="A45" i="268"/>
  <c r="A46" i="268"/>
  <c r="A47" i="268"/>
  <c r="A48" i="268"/>
  <c r="A49" i="268"/>
  <c r="A50" i="268"/>
  <c r="A51" i="268"/>
  <c r="A52" i="268"/>
  <c r="A53" i="268"/>
  <c r="A54" i="268"/>
  <c r="A55" i="268"/>
  <c r="A56" i="268"/>
  <c r="A57" i="268"/>
  <c r="A58" i="268"/>
  <c r="A59" i="268"/>
  <c r="A60" i="268"/>
  <c r="J59" i="268"/>
  <c r="E59" i="268"/>
  <c r="J58" i="268"/>
  <c r="E58" i="268"/>
  <c r="J57" i="268"/>
  <c r="E57" i="268"/>
  <c r="J56" i="268"/>
  <c r="E56" i="268"/>
  <c r="J55" i="268"/>
  <c r="E55" i="268"/>
  <c r="J54" i="268"/>
  <c r="E54" i="268"/>
  <c r="J53" i="268"/>
  <c r="E53" i="268"/>
  <c r="J52" i="268"/>
  <c r="E52" i="268"/>
  <c r="J51" i="268"/>
  <c r="E51" i="268"/>
  <c r="J50" i="268"/>
  <c r="E50" i="268"/>
  <c r="J49" i="268"/>
  <c r="E49" i="268"/>
  <c r="J48" i="268"/>
  <c r="E48" i="268"/>
  <c r="J47" i="268"/>
  <c r="E47" i="268"/>
  <c r="J46" i="268"/>
  <c r="E46" i="268"/>
  <c r="J45" i="268"/>
  <c r="E45" i="268"/>
  <c r="J44" i="268"/>
  <c r="E44" i="268"/>
  <c r="J43" i="268"/>
  <c r="E43" i="268"/>
  <c r="J42" i="268"/>
  <c r="E42" i="268"/>
  <c r="J41" i="268"/>
  <c r="E41" i="268"/>
  <c r="J40" i="268"/>
  <c r="E40" i="268"/>
  <c r="J39" i="268"/>
  <c r="E39" i="268"/>
  <c r="J38" i="268"/>
  <c r="E38" i="268"/>
  <c r="J37" i="268"/>
  <c r="E37" i="268"/>
  <c r="J36" i="268"/>
  <c r="F14" i="268"/>
  <c r="F15" i="268"/>
  <c r="F16" i="268"/>
  <c r="F17" i="268"/>
  <c r="F18" i="268"/>
  <c r="F19" i="268"/>
  <c r="F20" i="268"/>
  <c r="F21" i="268"/>
  <c r="F22" i="268"/>
  <c r="F23" i="268"/>
  <c r="F24" i="268"/>
  <c r="F25" i="268"/>
  <c r="F26" i="268"/>
  <c r="F27" i="268"/>
  <c r="F28" i="268"/>
  <c r="F29" i="268"/>
  <c r="F30" i="268"/>
  <c r="F31" i="268"/>
  <c r="F32" i="268"/>
  <c r="F33" i="268"/>
  <c r="F34" i="268"/>
  <c r="F35" i="268"/>
  <c r="F36" i="268"/>
  <c r="E36" i="268"/>
  <c r="A14" i="268"/>
  <c r="A15" i="268"/>
  <c r="A16" i="268"/>
  <c r="A17" i="268"/>
  <c r="A18" i="268"/>
  <c r="A19" i="268"/>
  <c r="A20" i="268"/>
  <c r="A21" i="268"/>
  <c r="A22" i="268"/>
  <c r="A23" i="268"/>
  <c r="A24" i="268"/>
  <c r="A25" i="268"/>
  <c r="A26" i="268"/>
  <c r="A27" i="268"/>
  <c r="A28" i="268"/>
  <c r="A29" i="268"/>
  <c r="A30" i="268"/>
  <c r="A31" i="268"/>
  <c r="A32" i="268"/>
  <c r="A33" i="268"/>
  <c r="A34" i="268"/>
  <c r="A35" i="268"/>
  <c r="A36" i="268"/>
  <c r="J35" i="268"/>
  <c r="E35" i="268"/>
  <c r="J34" i="268"/>
  <c r="E34" i="268"/>
  <c r="J33" i="268"/>
  <c r="E33" i="268"/>
  <c r="J32" i="268"/>
  <c r="E32" i="268"/>
  <c r="J31" i="268"/>
  <c r="E31" i="268"/>
  <c r="J30" i="268"/>
  <c r="E30" i="268"/>
  <c r="J29" i="268"/>
  <c r="E29" i="268"/>
  <c r="J28" i="268"/>
  <c r="E28" i="268"/>
  <c r="J27" i="268"/>
  <c r="E27" i="268"/>
  <c r="J26" i="268"/>
  <c r="E26" i="268"/>
  <c r="J25" i="268"/>
  <c r="E25" i="268"/>
  <c r="J24" i="268"/>
  <c r="E24" i="268"/>
  <c r="J23" i="268"/>
  <c r="E23" i="268"/>
  <c r="J22" i="268"/>
  <c r="E22" i="268"/>
  <c r="J21" i="268"/>
  <c r="E21" i="268"/>
  <c r="J20" i="268"/>
  <c r="E20" i="268"/>
  <c r="J19" i="268"/>
  <c r="E19" i="268"/>
  <c r="J18" i="268"/>
  <c r="E18" i="268"/>
  <c r="J17" i="268"/>
  <c r="E17" i="268"/>
  <c r="J16" i="268"/>
  <c r="E16" i="268"/>
  <c r="J13" i="268"/>
  <c r="J14" i="268"/>
  <c r="J15" i="268"/>
  <c r="E13" i="268"/>
  <c r="E14" i="268"/>
  <c r="E15" i="268"/>
  <c r="L63" i="266"/>
  <c r="M80" i="266"/>
  <c r="M63" i="266"/>
  <c r="N80" i="266"/>
  <c r="N81" i="266"/>
  <c r="L81" i="266"/>
  <c r="M81" i="266"/>
  <c r="H64" i="266"/>
  <c r="M67" i="266"/>
  <c r="M68" i="266"/>
  <c r="M69" i="266"/>
  <c r="I64" i="266"/>
  <c r="N67" i="266"/>
  <c r="N68" i="266"/>
  <c r="N69" i="266"/>
  <c r="P69" i="266"/>
  <c r="P68" i="266"/>
  <c r="O66" i="266"/>
  <c r="J63" i="266"/>
  <c r="P66" i="266"/>
  <c r="J64" i="266"/>
  <c r="J60" i="266"/>
  <c r="F38" i="266"/>
  <c r="F39" i="266"/>
  <c r="F40" i="266"/>
  <c r="F41" i="266"/>
  <c r="F42" i="266"/>
  <c r="F43" i="266"/>
  <c r="F44" i="266"/>
  <c r="F45" i="266"/>
  <c r="F46" i="266"/>
  <c r="F47" i="266"/>
  <c r="F48" i="266"/>
  <c r="F49" i="266"/>
  <c r="F50" i="266"/>
  <c r="F51" i="266"/>
  <c r="F52" i="266"/>
  <c r="F53" i="266"/>
  <c r="F54" i="266"/>
  <c r="F55" i="266"/>
  <c r="F56" i="266"/>
  <c r="F57" i="266"/>
  <c r="F58" i="266"/>
  <c r="F59" i="266"/>
  <c r="F60" i="266"/>
  <c r="E60" i="266"/>
  <c r="A38" i="266"/>
  <c r="A39" i="266"/>
  <c r="A40" i="266"/>
  <c r="A41" i="266"/>
  <c r="A42" i="266"/>
  <c r="A43" i="266"/>
  <c r="A44" i="266"/>
  <c r="A45" i="266"/>
  <c r="A46" i="266"/>
  <c r="A47" i="266"/>
  <c r="A48" i="266"/>
  <c r="A49" i="266"/>
  <c r="A50" i="266"/>
  <c r="A51" i="266"/>
  <c r="A52" i="266"/>
  <c r="A53" i="266"/>
  <c r="A54" i="266"/>
  <c r="A55" i="266"/>
  <c r="A56" i="266"/>
  <c r="A57" i="266"/>
  <c r="A58" i="266"/>
  <c r="A59" i="266"/>
  <c r="A60" i="266"/>
  <c r="J59" i="266"/>
  <c r="E59" i="266"/>
  <c r="J58" i="266"/>
  <c r="E58" i="266"/>
  <c r="J57" i="266"/>
  <c r="E57" i="266"/>
  <c r="J56" i="266"/>
  <c r="E56" i="266"/>
  <c r="J55" i="266"/>
  <c r="E55" i="266"/>
  <c r="J54" i="266"/>
  <c r="E54" i="266"/>
  <c r="J53" i="266"/>
  <c r="E53" i="266"/>
  <c r="J52" i="266"/>
  <c r="E52" i="266"/>
  <c r="J51" i="266"/>
  <c r="E51" i="266"/>
  <c r="J50" i="266"/>
  <c r="E50" i="266"/>
  <c r="J49" i="266"/>
  <c r="E49" i="266"/>
  <c r="J48" i="266"/>
  <c r="E48" i="266"/>
  <c r="J47" i="266"/>
  <c r="E47" i="266"/>
  <c r="J46" i="266"/>
  <c r="E46" i="266"/>
  <c r="J45" i="266"/>
  <c r="E45" i="266"/>
  <c r="J44" i="266"/>
  <c r="E44" i="266"/>
  <c r="J43" i="266"/>
  <c r="E43" i="266"/>
  <c r="J42" i="266"/>
  <c r="E42" i="266"/>
  <c r="J41" i="266"/>
  <c r="E41" i="266"/>
  <c r="J40" i="266"/>
  <c r="E40" i="266"/>
  <c r="J39" i="266"/>
  <c r="E39" i="266"/>
  <c r="J38" i="266"/>
  <c r="E38" i="266"/>
  <c r="J37" i="266"/>
  <c r="E37" i="266"/>
  <c r="J36" i="266"/>
  <c r="F14" i="266"/>
  <c r="F15" i="266"/>
  <c r="F16" i="266"/>
  <c r="F17" i="266"/>
  <c r="F18" i="266"/>
  <c r="F19" i="266"/>
  <c r="F20" i="266"/>
  <c r="F21" i="266"/>
  <c r="F22" i="266"/>
  <c r="F23" i="266"/>
  <c r="F24" i="266"/>
  <c r="F25" i="266"/>
  <c r="F26" i="266"/>
  <c r="F27" i="266"/>
  <c r="F28" i="266"/>
  <c r="F29" i="266"/>
  <c r="F30" i="266"/>
  <c r="F31" i="266"/>
  <c r="F32" i="266"/>
  <c r="F33" i="266"/>
  <c r="F34" i="266"/>
  <c r="F35" i="266"/>
  <c r="F36" i="266"/>
  <c r="E36" i="266"/>
  <c r="A14" i="266"/>
  <c r="A15" i="266"/>
  <c r="A16" i="266"/>
  <c r="A17" i="266"/>
  <c r="A18" i="266"/>
  <c r="A19" i="266"/>
  <c r="A20" i="266"/>
  <c r="A21" i="266"/>
  <c r="A22" i="266"/>
  <c r="A23" i="266"/>
  <c r="A24" i="266"/>
  <c r="A25" i="266"/>
  <c r="A26" i="266"/>
  <c r="A27" i="266"/>
  <c r="A28" i="266"/>
  <c r="A29" i="266"/>
  <c r="A30" i="266"/>
  <c r="A31" i="266"/>
  <c r="A32" i="266"/>
  <c r="A33" i="266"/>
  <c r="A34" i="266"/>
  <c r="A35" i="266"/>
  <c r="A36" i="266"/>
  <c r="J35" i="266"/>
  <c r="E35" i="266"/>
  <c r="J34" i="266"/>
  <c r="E34" i="266"/>
  <c r="J33" i="266"/>
  <c r="E33" i="266"/>
  <c r="J32" i="266"/>
  <c r="E32" i="266"/>
  <c r="J31" i="266"/>
  <c r="E31" i="266"/>
  <c r="J30" i="266"/>
  <c r="E30" i="266"/>
  <c r="J29" i="266"/>
  <c r="E29" i="266"/>
  <c r="J28" i="266"/>
  <c r="E28" i="266"/>
  <c r="J27" i="266"/>
  <c r="E27" i="266"/>
  <c r="J26" i="266"/>
  <c r="E26" i="266"/>
  <c r="J25" i="266"/>
  <c r="E25" i="266"/>
  <c r="J24" i="266"/>
  <c r="E24" i="266"/>
  <c r="J23" i="266"/>
  <c r="E23" i="266"/>
  <c r="J22" i="266"/>
  <c r="E22" i="266"/>
  <c r="J21" i="266"/>
  <c r="E21" i="266"/>
  <c r="J20" i="266"/>
  <c r="E20" i="266"/>
  <c r="J19" i="266"/>
  <c r="E19" i="266"/>
  <c r="J18" i="266"/>
  <c r="E18" i="266"/>
  <c r="J17" i="266"/>
  <c r="E17" i="266"/>
  <c r="J16" i="266"/>
  <c r="E16" i="266"/>
  <c r="J13" i="266"/>
  <c r="J14" i="266"/>
  <c r="J15" i="266"/>
  <c r="E13" i="266"/>
  <c r="E14" i="266"/>
  <c r="E15" i="266"/>
  <c r="L63" i="264"/>
  <c r="M80" i="264"/>
  <c r="M63" i="264"/>
  <c r="N80" i="264"/>
  <c r="N81" i="264"/>
  <c r="L81" i="264"/>
  <c r="M81" i="264"/>
  <c r="H64" i="264"/>
  <c r="M67" i="264"/>
  <c r="M68" i="264"/>
  <c r="M69" i="264"/>
  <c r="I64" i="264"/>
  <c r="N67" i="264"/>
  <c r="N68" i="264"/>
  <c r="N69" i="264"/>
  <c r="P69" i="264"/>
  <c r="P68" i="264"/>
  <c r="O66" i="264"/>
  <c r="J63" i="264"/>
  <c r="P66" i="264"/>
  <c r="J64" i="264"/>
  <c r="J60" i="264"/>
  <c r="F38" i="264"/>
  <c r="F39" i="264"/>
  <c r="F40" i="264"/>
  <c r="F41" i="264"/>
  <c r="F42" i="264"/>
  <c r="F43" i="264"/>
  <c r="F44" i="264"/>
  <c r="F45" i="264"/>
  <c r="F46" i="264"/>
  <c r="F47" i="264"/>
  <c r="F48" i="264"/>
  <c r="F49" i="264"/>
  <c r="F50" i="264"/>
  <c r="F51" i="264"/>
  <c r="F52" i="264"/>
  <c r="F53" i="264"/>
  <c r="F54" i="264"/>
  <c r="F55" i="264"/>
  <c r="F56" i="264"/>
  <c r="F57" i="264"/>
  <c r="F58" i="264"/>
  <c r="F59" i="264"/>
  <c r="F60" i="264"/>
  <c r="E60" i="264"/>
  <c r="A38" i="264"/>
  <c r="A39" i="264"/>
  <c r="A40" i="264"/>
  <c r="A41" i="264"/>
  <c r="A42" i="264"/>
  <c r="A43" i="264"/>
  <c r="A44" i="264"/>
  <c r="A45" i="264"/>
  <c r="A46" i="264"/>
  <c r="A47" i="264"/>
  <c r="A48" i="264"/>
  <c r="A49" i="264"/>
  <c r="A50" i="264"/>
  <c r="A51" i="264"/>
  <c r="A52" i="264"/>
  <c r="A53" i="264"/>
  <c r="A54" i="264"/>
  <c r="A55" i="264"/>
  <c r="A56" i="264"/>
  <c r="A57" i="264"/>
  <c r="A58" i="264"/>
  <c r="A59" i="264"/>
  <c r="A60" i="264"/>
  <c r="J59" i="264"/>
  <c r="E59" i="264"/>
  <c r="J58" i="264"/>
  <c r="E58" i="264"/>
  <c r="J57" i="264"/>
  <c r="E57" i="264"/>
  <c r="J56" i="264"/>
  <c r="E56" i="264"/>
  <c r="J55" i="264"/>
  <c r="E55" i="264"/>
  <c r="J54" i="264"/>
  <c r="E54" i="264"/>
  <c r="J53" i="264"/>
  <c r="E53" i="264"/>
  <c r="J52" i="264"/>
  <c r="E52" i="264"/>
  <c r="J51" i="264"/>
  <c r="E51" i="264"/>
  <c r="J50" i="264"/>
  <c r="E50" i="264"/>
  <c r="J49" i="264"/>
  <c r="E49" i="264"/>
  <c r="J48" i="264"/>
  <c r="E48" i="264"/>
  <c r="J47" i="264"/>
  <c r="E47" i="264"/>
  <c r="J46" i="264"/>
  <c r="E46" i="264"/>
  <c r="J45" i="264"/>
  <c r="E45" i="264"/>
  <c r="J44" i="264"/>
  <c r="E44" i="264"/>
  <c r="J43" i="264"/>
  <c r="E43" i="264"/>
  <c r="J42" i="264"/>
  <c r="E42" i="264"/>
  <c r="J41" i="264"/>
  <c r="E41" i="264"/>
  <c r="J40" i="264"/>
  <c r="E40" i="264"/>
  <c r="J39" i="264"/>
  <c r="E39" i="264"/>
  <c r="J38" i="264"/>
  <c r="E38" i="264"/>
  <c r="J37" i="264"/>
  <c r="E37" i="264"/>
  <c r="J36" i="264"/>
  <c r="F14" i="264"/>
  <c r="F15" i="264"/>
  <c r="F16" i="264"/>
  <c r="F17" i="264"/>
  <c r="F18" i="264"/>
  <c r="F19" i="264"/>
  <c r="F20" i="264"/>
  <c r="F21" i="264"/>
  <c r="F22" i="264"/>
  <c r="F23" i="264"/>
  <c r="F24" i="264"/>
  <c r="F25" i="264"/>
  <c r="F26" i="264"/>
  <c r="F27" i="264"/>
  <c r="F28" i="264"/>
  <c r="F29" i="264"/>
  <c r="F30" i="264"/>
  <c r="F31" i="264"/>
  <c r="F32" i="264"/>
  <c r="F33" i="264"/>
  <c r="F34" i="264"/>
  <c r="F35" i="264"/>
  <c r="F36" i="264"/>
  <c r="E36" i="264"/>
  <c r="A14" i="264"/>
  <c r="A15" i="264"/>
  <c r="A16" i="264"/>
  <c r="A17" i="264"/>
  <c r="A18" i="264"/>
  <c r="A19" i="264"/>
  <c r="A20" i="264"/>
  <c r="A21" i="264"/>
  <c r="A22" i="264"/>
  <c r="A23" i="264"/>
  <c r="A24" i="264"/>
  <c r="A25" i="264"/>
  <c r="A26" i="264"/>
  <c r="A27" i="264"/>
  <c r="A28" i="264"/>
  <c r="A29" i="264"/>
  <c r="A30" i="264"/>
  <c r="A31" i="264"/>
  <c r="A32" i="264"/>
  <c r="A33" i="264"/>
  <c r="A34" i="264"/>
  <c r="A35" i="264"/>
  <c r="A36" i="264"/>
  <c r="J35" i="264"/>
  <c r="E35" i="264"/>
  <c r="J34" i="264"/>
  <c r="E34" i="264"/>
  <c r="J33" i="264"/>
  <c r="E33" i="264"/>
  <c r="J32" i="264"/>
  <c r="E32" i="264"/>
  <c r="J31" i="264"/>
  <c r="E31" i="264"/>
  <c r="J30" i="264"/>
  <c r="E30" i="264"/>
  <c r="J29" i="264"/>
  <c r="E29" i="264"/>
  <c r="J28" i="264"/>
  <c r="E28" i="264"/>
  <c r="J27" i="264"/>
  <c r="E27" i="264"/>
  <c r="J26" i="264"/>
  <c r="E26" i="264"/>
  <c r="J25" i="264"/>
  <c r="E25" i="264"/>
  <c r="J24" i="264"/>
  <c r="E24" i="264"/>
  <c r="J23" i="264"/>
  <c r="E23" i="264"/>
  <c r="J22" i="264"/>
  <c r="E22" i="264"/>
  <c r="J21" i="264"/>
  <c r="E21" i="264"/>
  <c r="J20" i="264"/>
  <c r="E20" i="264"/>
  <c r="J19" i="264"/>
  <c r="E19" i="264"/>
  <c r="J18" i="264"/>
  <c r="E18" i="264"/>
  <c r="J17" i="264"/>
  <c r="E17" i="264"/>
  <c r="J16" i="264"/>
  <c r="E16" i="264"/>
  <c r="J13" i="264"/>
  <c r="J14" i="264"/>
  <c r="J15" i="264"/>
  <c r="E13" i="264"/>
  <c r="E14" i="264"/>
  <c r="E15" i="264"/>
  <c r="L63" i="261"/>
  <c r="M80" i="261"/>
  <c r="M63" i="261"/>
  <c r="N80" i="261"/>
  <c r="N81" i="261"/>
  <c r="L81" i="261"/>
  <c r="M81" i="261"/>
  <c r="H64" i="261"/>
  <c r="M67" i="261"/>
  <c r="M68" i="261"/>
  <c r="M69" i="261"/>
  <c r="I64" i="261"/>
  <c r="N67" i="261"/>
  <c r="N68" i="261"/>
  <c r="N69" i="261"/>
  <c r="P69" i="261"/>
  <c r="P68" i="261"/>
  <c r="O66" i="261"/>
  <c r="J63" i="261"/>
  <c r="P66" i="261"/>
  <c r="J64" i="261"/>
  <c r="J60" i="261"/>
  <c r="F38" i="261"/>
  <c r="F39" i="261"/>
  <c r="F40" i="261"/>
  <c r="F41" i="261"/>
  <c r="F42" i="261"/>
  <c r="F43" i="261"/>
  <c r="F44" i="261"/>
  <c r="F45" i="261"/>
  <c r="F46" i="261"/>
  <c r="F47" i="261"/>
  <c r="F48" i="261"/>
  <c r="F49" i="261"/>
  <c r="F50" i="261"/>
  <c r="F51" i="261"/>
  <c r="F52" i="261"/>
  <c r="F53" i="261"/>
  <c r="F54" i="261"/>
  <c r="F55" i="261"/>
  <c r="F56" i="261"/>
  <c r="F57" i="261"/>
  <c r="F58" i="261"/>
  <c r="F59" i="261"/>
  <c r="F60" i="261"/>
  <c r="E60" i="261"/>
  <c r="A38" i="261"/>
  <c r="A39" i="261"/>
  <c r="A40" i="261"/>
  <c r="A41" i="261"/>
  <c r="A42" i="261"/>
  <c r="A43" i="261"/>
  <c r="A44" i="261"/>
  <c r="A45" i="261"/>
  <c r="A46" i="261"/>
  <c r="A47" i="261"/>
  <c r="A48" i="261"/>
  <c r="A49" i="261"/>
  <c r="A50" i="261"/>
  <c r="A51" i="261"/>
  <c r="A52" i="261"/>
  <c r="A53" i="261"/>
  <c r="A54" i="261"/>
  <c r="A55" i="261"/>
  <c r="A56" i="261"/>
  <c r="A57" i="261"/>
  <c r="A58" i="261"/>
  <c r="A59" i="261"/>
  <c r="A60" i="261"/>
  <c r="J59" i="261"/>
  <c r="E59" i="261"/>
  <c r="J58" i="261"/>
  <c r="E58" i="261"/>
  <c r="J57" i="261"/>
  <c r="E57" i="261"/>
  <c r="J56" i="261"/>
  <c r="E56" i="261"/>
  <c r="J55" i="261"/>
  <c r="E55" i="261"/>
  <c r="J54" i="261"/>
  <c r="E54" i="261"/>
  <c r="J53" i="261"/>
  <c r="E53" i="261"/>
  <c r="J52" i="261"/>
  <c r="E52" i="261"/>
  <c r="J51" i="261"/>
  <c r="E51" i="261"/>
  <c r="J50" i="261"/>
  <c r="E50" i="261"/>
  <c r="J49" i="261"/>
  <c r="E49" i="261"/>
  <c r="J48" i="261"/>
  <c r="E48" i="261"/>
  <c r="J47" i="261"/>
  <c r="E47" i="261"/>
  <c r="J46" i="261"/>
  <c r="E46" i="261"/>
  <c r="J45" i="261"/>
  <c r="E45" i="261"/>
  <c r="J44" i="261"/>
  <c r="E44" i="261"/>
  <c r="J43" i="261"/>
  <c r="E43" i="261"/>
  <c r="J42" i="261"/>
  <c r="E42" i="261"/>
  <c r="J41" i="261"/>
  <c r="E41" i="261"/>
  <c r="J40" i="261"/>
  <c r="E40" i="261"/>
  <c r="J39" i="261"/>
  <c r="E39" i="261"/>
  <c r="J38" i="261"/>
  <c r="E38" i="261"/>
  <c r="J37" i="261"/>
  <c r="E37" i="261"/>
  <c r="J36" i="261"/>
  <c r="F14" i="261"/>
  <c r="F15" i="261"/>
  <c r="F16" i="261"/>
  <c r="F17" i="261"/>
  <c r="F18" i="261"/>
  <c r="F19" i="261"/>
  <c r="F20" i="261"/>
  <c r="F21" i="261"/>
  <c r="F22" i="261"/>
  <c r="F23" i="261"/>
  <c r="F24" i="261"/>
  <c r="F25" i="261"/>
  <c r="F26" i="261"/>
  <c r="F27" i="261"/>
  <c r="F28" i="261"/>
  <c r="F29" i="261"/>
  <c r="F30" i="261"/>
  <c r="F31" i="261"/>
  <c r="F32" i="261"/>
  <c r="F33" i="261"/>
  <c r="F34" i="261"/>
  <c r="F35" i="261"/>
  <c r="F36" i="261"/>
  <c r="E36" i="261"/>
  <c r="A14" i="261"/>
  <c r="A15" i="261"/>
  <c r="A16" i="261"/>
  <c r="A17" i="261"/>
  <c r="A18" i="261"/>
  <c r="A19" i="261"/>
  <c r="A20" i="261"/>
  <c r="A21" i="261"/>
  <c r="A22" i="261"/>
  <c r="A23" i="261"/>
  <c r="A24" i="261"/>
  <c r="A25" i="261"/>
  <c r="A26" i="261"/>
  <c r="A27" i="261"/>
  <c r="A28" i="261"/>
  <c r="A29" i="261"/>
  <c r="A30" i="261"/>
  <c r="A31" i="261"/>
  <c r="A32" i="261"/>
  <c r="A33" i="261"/>
  <c r="A34" i="261"/>
  <c r="A35" i="261"/>
  <c r="A36" i="261"/>
  <c r="J35" i="261"/>
  <c r="E35" i="261"/>
  <c r="J34" i="261"/>
  <c r="E34" i="261"/>
  <c r="J33" i="261"/>
  <c r="E33" i="261"/>
  <c r="J32" i="261"/>
  <c r="E32" i="261"/>
  <c r="J31" i="261"/>
  <c r="E31" i="261"/>
  <c r="J30" i="261"/>
  <c r="E30" i="261"/>
  <c r="J29" i="261"/>
  <c r="E29" i="261"/>
  <c r="J28" i="261"/>
  <c r="E28" i="261"/>
  <c r="J27" i="261"/>
  <c r="E27" i="261"/>
  <c r="J26" i="261"/>
  <c r="E26" i="261"/>
  <c r="J25" i="261"/>
  <c r="E25" i="261"/>
  <c r="J24" i="261"/>
  <c r="E24" i="261"/>
  <c r="J23" i="261"/>
  <c r="E23" i="261"/>
  <c r="J22" i="261"/>
  <c r="E22" i="261"/>
  <c r="J21" i="261"/>
  <c r="E21" i="261"/>
  <c r="J20" i="261"/>
  <c r="E20" i="261"/>
  <c r="J19" i="261"/>
  <c r="E19" i="261"/>
  <c r="J18" i="261"/>
  <c r="E18" i="261"/>
  <c r="J17" i="261"/>
  <c r="E17" i="261"/>
  <c r="J16" i="261"/>
  <c r="E16" i="261"/>
  <c r="J13" i="261"/>
  <c r="J14" i="261"/>
  <c r="J15" i="261"/>
  <c r="E13" i="261"/>
  <c r="E14" i="261"/>
  <c r="E15" i="261"/>
  <c r="L63" i="259"/>
  <c r="M80" i="259"/>
  <c r="O66" i="259"/>
  <c r="H64" i="259"/>
  <c r="M67" i="259"/>
  <c r="M68" i="259"/>
  <c r="M63" i="259"/>
  <c r="J63" i="259"/>
  <c r="J60" i="259"/>
  <c r="E60" i="259"/>
  <c r="J59" i="259"/>
  <c r="E59" i="259"/>
  <c r="J58" i="259"/>
  <c r="E58" i="259"/>
  <c r="J57" i="259"/>
  <c r="E57" i="259"/>
  <c r="J56" i="259"/>
  <c r="E56" i="259"/>
  <c r="J55" i="259"/>
  <c r="E55" i="259"/>
  <c r="J54" i="259"/>
  <c r="E54" i="259"/>
  <c r="J53" i="259"/>
  <c r="E53" i="259"/>
  <c r="J52" i="259"/>
  <c r="E52" i="259"/>
  <c r="J51" i="259"/>
  <c r="E51" i="259"/>
  <c r="J50" i="259"/>
  <c r="E50" i="259"/>
  <c r="J49" i="259"/>
  <c r="E49" i="259"/>
  <c r="J48" i="259"/>
  <c r="E48" i="259"/>
  <c r="J47" i="259"/>
  <c r="E47" i="259"/>
  <c r="J46" i="259"/>
  <c r="E46" i="259"/>
  <c r="J45" i="259"/>
  <c r="E45" i="259"/>
  <c r="J44" i="259"/>
  <c r="E44" i="259"/>
  <c r="J43" i="259"/>
  <c r="E43" i="259"/>
  <c r="J42" i="259"/>
  <c r="E42" i="259"/>
  <c r="J41" i="259"/>
  <c r="E41" i="259"/>
  <c r="J40" i="259"/>
  <c r="E40" i="259"/>
  <c r="J39" i="259"/>
  <c r="E39" i="259"/>
  <c r="J38" i="259"/>
  <c r="F38" i="259"/>
  <c r="F39" i="259"/>
  <c r="F40" i="259"/>
  <c r="F41" i="259"/>
  <c r="F42" i="259"/>
  <c r="F43" i="259"/>
  <c r="F44" i="259"/>
  <c r="F45" i="259"/>
  <c r="F46" i="259"/>
  <c r="F47" i="259"/>
  <c r="F48" i="259"/>
  <c r="F49" i="259"/>
  <c r="F50" i="259"/>
  <c r="F51" i="259"/>
  <c r="F52" i="259"/>
  <c r="F53" i="259"/>
  <c r="F54" i="259"/>
  <c r="F55" i="259"/>
  <c r="F56" i="259"/>
  <c r="F57" i="259"/>
  <c r="F58" i="259"/>
  <c r="F59" i="259"/>
  <c r="F60" i="259"/>
  <c r="E38" i="259"/>
  <c r="E13" i="259"/>
  <c r="E14" i="259"/>
  <c r="E15" i="259"/>
  <c r="E16" i="259"/>
  <c r="E17" i="259"/>
  <c r="E18" i="259"/>
  <c r="E19" i="259"/>
  <c r="E20" i="259"/>
  <c r="E21" i="259"/>
  <c r="E22" i="259"/>
  <c r="E23" i="259"/>
  <c r="E24" i="259"/>
  <c r="E25" i="259"/>
  <c r="E26" i="259"/>
  <c r="E27" i="259"/>
  <c r="E28" i="259"/>
  <c r="E29" i="259"/>
  <c r="E30" i="259"/>
  <c r="E31" i="259"/>
  <c r="E32" i="259"/>
  <c r="E33" i="259"/>
  <c r="E34" i="259"/>
  <c r="E35" i="259"/>
  <c r="E36" i="259"/>
  <c r="E37" i="259"/>
  <c r="A38" i="259"/>
  <c r="A39" i="259"/>
  <c r="A40" i="259"/>
  <c r="A41" i="259"/>
  <c r="A42" i="259"/>
  <c r="A43" i="259"/>
  <c r="A44" i="259"/>
  <c r="A45" i="259"/>
  <c r="A46" i="259"/>
  <c r="A47" i="259"/>
  <c r="A48" i="259"/>
  <c r="A49" i="259"/>
  <c r="A50" i="259"/>
  <c r="A51" i="259"/>
  <c r="A52" i="259"/>
  <c r="A53" i="259"/>
  <c r="A54" i="259"/>
  <c r="A55" i="259"/>
  <c r="A56" i="259"/>
  <c r="A57" i="259"/>
  <c r="A58" i="259"/>
  <c r="A59" i="259"/>
  <c r="A60" i="259"/>
  <c r="J37" i="259"/>
  <c r="J36" i="259"/>
  <c r="J35" i="259"/>
  <c r="J34" i="259"/>
  <c r="J33" i="259"/>
  <c r="J32" i="259"/>
  <c r="J31" i="259"/>
  <c r="J30" i="259"/>
  <c r="J29" i="259"/>
  <c r="J28" i="259"/>
  <c r="J27" i="259"/>
  <c r="J26" i="259"/>
  <c r="J25" i="259"/>
  <c r="J24" i="259"/>
  <c r="J23" i="259"/>
  <c r="J22" i="259"/>
  <c r="J21" i="259"/>
  <c r="J20" i="259"/>
  <c r="J19" i="259"/>
  <c r="J18" i="259"/>
  <c r="J17" i="259"/>
  <c r="J16" i="259"/>
  <c r="J15" i="259"/>
  <c r="A14" i="259"/>
  <c r="A15" i="259"/>
  <c r="A16" i="259"/>
  <c r="A17" i="259"/>
  <c r="A18" i="259"/>
  <c r="A19" i="259"/>
  <c r="A20" i="259"/>
  <c r="A21" i="259"/>
  <c r="A22" i="259"/>
  <c r="A23" i="259"/>
  <c r="A24" i="259"/>
  <c r="A25" i="259"/>
  <c r="A26" i="259"/>
  <c r="A27" i="259"/>
  <c r="A28" i="259"/>
  <c r="A29" i="259"/>
  <c r="A30" i="259"/>
  <c r="A31" i="259"/>
  <c r="A32" i="259"/>
  <c r="A33" i="259"/>
  <c r="A34" i="259"/>
  <c r="A35" i="259"/>
  <c r="A36" i="259"/>
  <c r="J14" i="259"/>
  <c r="F14" i="259"/>
  <c r="F15" i="259"/>
  <c r="F16" i="259"/>
  <c r="F17" i="259"/>
  <c r="F18" i="259"/>
  <c r="F19" i="259"/>
  <c r="F20" i="259"/>
  <c r="F21" i="259"/>
  <c r="F22" i="259"/>
  <c r="F23" i="259"/>
  <c r="F24" i="259"/>
  <c r="F25" i="259"/>
  <c r="F26" i="259"/>
  <c r="F27" i="259"/>
  <c r="F28" i="259"/>
  <c r="F29" i="259"/>
  <c r="F30" i="259"/>
  <c r="F31" i="259"/>
  <c r="F32" i="259"/>
  <c r="F33" i="259"/>
  <c r="F34" i="259"/>
  <c r="F35" i="259"/>
  <c r="F36" i="259"/>
  <c r="J13" i="259"/>
  <c r="N80" i="259"/>
  <c r="N81" i="259"/>
  <c r="P66" i="259"/>
  <c r="M69" i="259"/>
  <c r="L81" i="259"/>
  <c r="L63" i="257"/>
  <c r="M80" i="257"/>
  <c r="M63" i="257"/>
  <c r="N80" i="257"/>
  <c r="N81" i="257"/>
  <c r="L81" i="257"/>
  <c r="M81" i="257"/>
  <c r="H64" i="257"/>
  <c r="M67" i="257"/>
  <c r="M68" i="257"/>
  <c r="M69" i="257"/>
  <c r="I64" i="257"/>
  <c r="N67" i="257"/>
  <c r="N68" i="257"/>
  <c r="N69" i="257"/>
  <c r="P69" i="257"/>
  <c r="P68" i="257"/>
  <c r="O66" i="257"/>
  <c r="J63" i="257"/>
  <c r="P66" i="257"/>
  <c r="J64" i="257"/>
  <c r="J60" i="257"/>
  <c r="F38" i="257"/>
  <c r="F39" i="257"/>
  <c r="F40" i="257"/>
  <c r="F41" i="257"/>
  <c r="F42" i="257"/>
  <c r="F43" i="257"/>
  <c r="F44" i="257"/>
  <c r="F45" i="257"/>
  <c r="F46" i="257"/>
  <c r="F47" i="257"/>
  <c r="F48" i="257"/>
  <c r="F49" i="257"/>
  <c r="F50" i="257"/>
  <c r="F51" i="257"/>
  <c r="F52" i="257"/>
  <c r="F53" i="257"/>
  <c r="F54" i="257"/>
  <c r="F55" i="257"/>
  <c r="F56" i="257"/>
  <c r="F57" i="257"/>
  <c r="F58" i="257"/>
  <c r="F59" i="257"/>
  <c r="F60" i="257"/>
  <c r="E60" i="257"/>
  <c r="A38" i="257"/>
  <c r="A39" i="257"/>
  <c r="A40" i="257"/>
  <c r="A41" i="257"/>
  <c r="A42" i="257"/>
  <c r="A43" i="257"/>
  <c r="A44" i="257"/>
  <c r="A45" i="257"/>
  <c r="A46" i="257"/>
  <c r="A47" i="257"/>
  <c r="A48" i="257"/>
  <c r="A49" i="257"/>
  <c r="A50" i="257"/>
  <c r="A51" i="257"/>
  <c r="A52" i="257"/>
  <c r="A53" i="257"/>
  <c r="A54" i="257"/>
  <c r="A55" i="257"/>
  <c r="A56" i="257"/>
  <c r="A57" i="257"/>
  <c r="A58" i="257"/>
  <c r="A59" i="257"/>
  <c r="A60" i="257"/>
  <c r="J59" i="257"/>
  <c r="E59" i="257"/>
  <c r="J58" i="257"/>
  <c r="E58" i="257"/>
  <c r="J57" i="257"/>
  <c r="E57" i="257"/>
  <c r="J56" i="257"/>
  <c r="E56" i="257"/>
  <c r="J55" i="257"/>
  <c r="E55" i="257"/>
  <c r="J54" i="257"/>
  <c r="E54" i="257"/>
  <c r="J53" i="257"/>
  <c r="E53" i="257"/>
  <c r="J52" i="257"/>
  <c r="E52" i="257"/>
  <c r="J51" i="257"/>
  <c r="E51" i="257"/>
  <c r="J50" i="257"/>
  <c r="E50" i="257"/>
  <c r="J49" i="257"/>
  <c r="E49" i="257"/>
  <c r="J48" i="257"/>
  <c r="E48" i="257"/>
  <c r="J47" i="257"/>
  <c r="E47" i="257"/>
  <c r="J46" i="257"/>
  <c r="E46" i="257"/>
  <c r="J45" i="257"/>
  <c r="E45" i="257"/>
  <c r="J44" i="257"/>
  <c r="E44" i="257"/>
  <c r="J43" i="257"/>
  <c r="E43" i="257"/>
  <c r="J42" i="257"/>
  <c r="E42" i="257"/>
  <c r="J41" i="257"/>
  <c r="E41" i="257"/>
  <c r="J40" i="257"/>
  <c r="E40" i="257"/>
  <c r="J39" i="257"/>
  <c r="E39" i="257"/>
  <c r="J38" i="257"/>
  <c r="E38" i="257"/>
  <c r="J37" i="257"/>
  <c r="E37" i="257"/>
  <c r="J36" i="257"/>
  <c r="F14" i="257"/>
  <c r="F15" i="257"/>
  <c r="F16" i="257"/>
  <c r="F17" i="257"/>
  <c r="F18" i="257"/>
  <c r="F19" i="257"/>
  <c r="F20" i="257"/>
  <c r="F21" i="257"/>
  <c r="F22" i="257"/>
  <c r="F23" i="257"/>
  <c r="F24" i="257"/>
  <c r="F25" i="257"/>
  <c r="F26" i="257"/>
  <c r="F27" i="257"/>
  <c r="F28" i="257"/>
  <c r="F29" i="257"/>
  <c r="F30" i="257"/>
  <c r="F31" i="257"/>
  <c r="F32" i="257"/>
  <c r="F33" i="257"/>
  <c r="F34" i="257"/>
  <c r="F35" i="257"/>
  <c r="F36" i="257"/>
  <c r="E36" i="257"/>
  <c r="A14" i="257"/>
  <c r="A15" i="257"/>
  <c r="A16" i="257"/>
  <c r="A17" i="257"/>
  <c r="A18" i="257"/>
  <c r="A19" i="257"/>
  <c r="A20" i="257"/>
  <c r="A21" i="257"/>
  <c r="A22" i="257"/>
  <c r="A23" i="257"/>
  <c r="A24" i="257"/>
  <c r="A25" i="257"/>
  <c r="A26" i="257"/>
  <c r="A27" i="257"/>
  <c r="A28" i="257"/>
  <c r="A29" i="257"/>
  <c r="A30" i="257"/>
  <c r="A31" i="257"/>
  <c r="A32" i="257"/>
  <c r="A33" i="257"/>
  <c r="A34" i="257"/>
  <c r="A35" i="257"/>
  <c r="A36" i="257"/>
  <c r="J35" i="257"/>
  <c r="E35" i="257"/>
  <c r="J34" i="257"/>
  <c r="E34" i="257"/>
  <c r="J33" i="257"/>
  <c r="E33" i="257"/>
  <c r="J32" i="257"/>
  <c r="E32" i="257"/>
  <c r="J31" i="257"/>
  <c r="E31" i="257"/>
  <c r="J30" i="257"/>
  <c r="E30" i="257"/>
  <c r="J29" i="257"/>
  <c r="E29" i="257"/>
  <c r="J28" i="257"/>
  <c r="E28" i="257"/>
  <c r="J27" i="257"/>
  <c r="E27" i="257"/>
  <c r="J26" i="257"/>
  <c r="E26" i="257"/>
  <c r="J25" i="257"/>
  <c r="E25" i="257"/>
  <c r="J24" i="257"/>
  <c r="E24" i="257"/>
  <c r="J23" i="257"/>
  <c r="E23" i="257"/>
  <c r="J22" i="257"/>
  <c r="E22" i="257"/>
  <c r="J21" i="257"/>
  <c r="E21" i="257"/>
  <c r="J20" i="257"/>
  <c r="E20" i="257"/>
  <c r="J19" i="257"/>
  <c r="E19" i="257"/>
  <c r="J18" i="257"/>
  <c r="E18" i="257"/>
  <c r="J17" i="257"/>
  <c r="E17" i="257"/>
  <c r="J16" i="257"/>
  <c r="E16" i="257"/>
  <c r="J13" i="257"/>
  <c r="J14" i="257"/>
  <c r="J15" i="257"/>
  <c r="E13" i="257"/>
  <c r="E14" i="257"/>
  <c r="E15" i="257"/>
  <c r="L63" i="255"/>
  <c r="M80" i="255"/>
  <c r="M63" i="255"/>
  <c r="N80" i="255"/>
  <c r="N81" i="255"/>
  <c r="L81" i="255"/>
  <c r="M81" i="255"/>
  <c r="H64" i="255"/>
  <c r="M67" i="255"/>
  <c r="M68" i="255"/>
  <c r="M69" i="255"/>
  <c r="I64" i="255"/>
  <c r="N67" i="255"/>
  <c r="N68" i="255"/>
  <c r="N69" i="255"/>
  <c r="P69" i="255"/>
  <c r="P68" i="255"/>
  <c r="O66" i="255"/>
  <c r="J63" i="255"/>
  <c r="P66" i="255"/>
  <c r="J64" i="255"/>
  <c r="J60" i="255"/>
  <c r="F38" i="255"/>
  <c r="F39" i="255"/>
  <c r="F40" i="255"/>
  <c r="F41" i="255"/>
  <c r="F42" i="255"/>
  <c r="F43" i="255"/>
  <c r="F44" i="255"/>
  <c r="F45" i="255"/>
  <c r="F46" i="255"/>
  <c r="F47" i="255"/>
  <c r="F48" i="255"/>
  <c r="F49" i="255"/>
  <c r="F50" i="255"/>
  <c r="F51" i="255"/>
  <c r="F52" i="255"/>
  <c r="F53" i="255"/>
  <c r="F54" i="255"/>
  <c r="F55" i="255"/>
  <c r="F56" i="255"/>
  <c r="F57" i="255"/>
  <c r="F58" i="255"/>
  <c r="F59" i="255"/>
  <c r="F60" i="255"/>
  <c r="E60" i="255"/>
  <c r="A38" i="255"/>
  <c r="A39" i="255"/>
  <c r="A40" i="255"/>
  <c r="A41" i="255"/>
  <c r="A42" i="255"/>
  <c r="A43" i="255"/>
  <c r="A44" i="255"/>
  <c r="A45" i="255"/>
  <c r="A46" i="255"/>
  <c r="A47" i="255"/>
  <c r="A48" i="255"/>
  <c r="A49" i="255"/>
  <c r="A50" i="255"/>
  <c r="A51" i="255"/>
  <c r="A52" i="255"/>
  <c r="A53" i="255"/>
  <c r="A54" i="255"/>
  <c r="A55" i="255"/>
  <c r="A56" i="255"/>
  <c r="A57" i="255"/>
  <c r="A58" i="255"/>
  <c r="A59" i="255"/>
  <c r="A60" i="255"/>
  <c r="J59" i="255"/>
  <c r="E59" i="255"/>
  <c r="J58" i="255"/>
  <c r="E58" i="255"/>
  <c r="J57" i="255"/>
  <c r="E57" i="255"/>
  <c r="J56" i="255"/>
  <c r="E56" i="255"/>
  <c r="J55" i="255"/>
  <c r="E55" i="255"/>
  <c r="J54" i="255"/>
  <c r="E54" i="255"/>
  <c r="J53" i="255"/>
  <c r="E53" i="255"/>
  <c r="J52" i="255"/>
  <c r="E52" i="255"/>
  <c r="J51" i="255"/>
  <c r="E51" i="255"/>
  <c r="J50" i="255"/>
  <c r="E50" i="255"/>
  <c r="J49" i="255"/>
  <c r="E49" i="255"/>
  <c r="J48" i="255"/>
  <c r="E48" i="255"/>
  <c r="J47" i="255"/>
  <c r="E47" i="255"/>
  <c r="J46" i="255"/>
  <c r="E46" i="255"/>
  <c r="J45" i="255"/>
  <c r="E45" i="255"/>
  <c r="J44" i="255"/>
  <c r="E44" i="255"/>
  <c r="J43" i="255"/>
  <c r="E43" i="255"/>
  <c r="J42" i="255"/>
  <c r="E42" i="255"/>
  <c r="J41" i="255"/>
  <c r="E41" i="255"/>
  <c r="J40" i="255"/>
  <c r="E40" i="255"/>
  <c r="J39" i="255"/>
  <c r="E39" i="255"/>
  <c r="J38" i="255"/>
  <c r="E38" i="255"/>
  <c r="J37" i="255"/>
  <c r="E37" i="255"/>
  <c r="J36" i="255"/>
  <c r="F14" i="255"/>
  <c r="F15" i="255"/>
  <c r="F16" i="255"/>
  <c r="F17" i="255"/>
  <c r="F18" i="255"/>
  <c r="F19" i="255"/>
  <c r="F20" i="255"/>
  <c r="F21" i="255"/>
  <c r="F22" i="255"/>
  <c r="F23" i="255"/>
  <c r="F24" i="255"/>
  <c r="F25" i="255"/>
  <c r="F26" i="255"/>
  <c r="F27" i="255"/>
  <c r="F28" i="255"/>
  <c r="F29" i="255"/>
  <c r="F30" i="255"/>
  <c r="F31" i="255"/>
  <c r="F32" i="255"/>
  <c r="F33" i="255"/>
  <c r="F34" i="255"/>
  <c r="F35" i="255"/>
  <c r="F36" i="255"/>
  <c r="E36" i="255"/>
  <c r="A14" i="255"/>
  <c r="A15" i="255"/>
  <c r="A16" i="255"/>
  <c r="A17" i="255"/>
  <c r="A18" i="255"/>
  <c r="A19" i="255"/>
  <c r="A20" i="255"/>
  <c r="A21" i="255"/>
  <c r="A22" i="255"/>
  <c r="A23" i="255"/>
  <c r="A24" i="255"/>
  <c r="A25" i="255"/>
  <c r="A26" i="255"/>
  <c r="A27" i="255"/>
  <c r="A28" i="255"/>
  <c r="A29" i="255"/>
  <c r="A30" i="255"/>
  <c r="A31" i="255"/>
  <c r="A32" i="255"/>
  <c r="A33" i="255"/>
  <c r="A34" i="255"/>
  <c r="A35" i="255"/>
  <c r="A36" i="255"/>
  <c r="J35" i="255"/>
  <c r="E35" i="255"/>
  <c r="J34" i="255"/>
  <c r="E34" i="255"/>
  <c r="J33" i="255"/>
  <c r="E33" i="255"/>
  <c r="J32" i="255"/>
  <c r="E32" i="255"/>
  <c r="J31" i="255"/>
  <c r="E31" i="255"/>
  <c r="J30" i="255"/>
  <c r="E30" i="255"/>
  <c r="J29" i="255"/>
  <c r="E29" i="255"/>
  <c r="J28" i="255"/>
  <c r="E28" i="255"/>
  <c r="J27" i="255"/>
  <c r="E27" i="255"/>
  <c r="J26" i="255"/>
  <c r="E26" i="255"/>
  <c r="J25" i="255"/>
  <c r="E25" i="255"/>
  <c r="J24" i="255"/>
  <c r="E24" i="255"/>
  <c r="J23" i="255"/>
  <c r="E23" i="255"/>
  <c r="J22" i="255"/>
  <c r="E22" i="255"/>
  <c r="J21" i="255"/>
  <c r="E21" i="255"/>
  <c r="J20" i="255"/>
  <c r="E20" i="255"/>
  <c r="J19" i="255"/>
  <c r="E19" i="255"/>
  <c r="J18" i="255"/>
  <c r="E18" i="255"/>
  <c r="J17" i="255"/>
  <c r="E17" i="255"/>
  <c r="J16" i="255"/>
  <c r="E16" i="255"/>
  <c r="J13" i="255"/>
  <c r="J14" i="255"/>
  <c r="J15" i="255"/>
  <c r="E13" i="255"/>
  <c r="E14" i="255"/>
  <c r="E15" i="255"/>
  <c r="M80" i="253"/>
  <c r="O66" i="253"/>
  <c r="H64" i="253"/>
  <c r="M67" i="253"/>
  <c r="M68" i="253"/>
  <c r="M63" i="253"/>
  <c r="N80" i="253"/>
  <c r="J63" i="253"/>
  <c r="J60" i="253"/>
  <c r="E60" i="253"/>
  <c r="J59" i="253"/>
  <c r="E59" i="253"/>
  <c r="J58" i="253"/>
  <c r="E58" i="253"/>
  <c r="J57" i="253"/>
  <c r="E57" i="253"/>
  <c r="J56" i="253"/>
  <c r="E56" i="253"/>
  <c r="J55" i="253"/>
  <c r="E55" i="253"/>
  <c r="J54" i="253"/>
  <c r="E54" i="253"/>
  <c r="J53" i="253"/>
  <c r="E53" i="253"/>
  <c r="J52" i="253"/>
  <c r="E52" i="253"/>
  <c r="J51" i="253"/>
  <c r="E51" i="253"/>
  <c r="J50" i="253"/>
  <c r="E50" i="253"/>
  <c r="J49" i="253"/>
  <c r="E49" i="253"/>
  <c r="J48" i="253"/>
  <c r="E48" i="253"/>
  <c r="J47" i="253"/>
  <c r="E47" i="253"/>
  <c r="J46" i="253"/>
  <c r="E46" i="253"/>
  <c r="J45" i="253"/>
  <c r="E45" i="253"/>
  <c r="J44" i="253"/>
  <c r="E44" i="253"/>
  <c r="J43" i="253"/>
  <c r="E43" i="253"/>
  <c r="J42" i="253"/>
  <c r="E42" i="253"/>
  <c r="J41" i="253"/>
  <c r="E41" i="253"/>
  <c r="J40" i="253"/>
  <c r="E40" i="253"/>
  <c r="J39" i="253"/>
  <c r="E39" i="253"/>
  <c r="J38" i="253"/>
  <c r="F38" i="253"/>
  <c r="F39" i="253"/>
  <c r="F40" i="253"/>
  <c r="F41" i="253"/>
  <c r="F42" i="253"/>
  <c r="F43" i="253"/>
  <c r="F44" i="253"/>
  <c r="F45" i="253"/>
  <c r="F46" i="253"/>
  <c r="F47" i="253"/>
  <c r="F48" i="253"/>
  <c r="F49" i="253"/>
  <c r="F50" i="253"/>
  <c r="F51" i="253"/>
  <c r="F52" i="253"/>
  <c r="F53" i="253"/>
  <c r="F54" i="253"/>
  <c r="F55" i="253"/>
  <c r="F56" i="253"/>
  <c r="F57" i="253"/>
  <c r="F58" i="253"/>
  <c r="F59" i="253"/>
  <c r="F60" i="253"/>
  <c r="E38" i="253"/>
  <c r="A38" i="253"/>
  <c r="A39" i="253"/>
  <c r="A40" i="253"/>
  <c r="A41" i="253"/>
  <c r="A42" i="253"/>
  <c r="A43" i="253"/>
  <c r="A44" i="253"/>
  <c r="A45" i="253"/>
  <c r="A46" i="253"/>
  <c r="A47" i="253"/>
  <c r="A48" i="253"/>
  <c r="A49" i="253"/>
  <c r="A50" i="253"/>
  <c r="A51" i="253"/>
  <c r="A52" i="253"/>
  <c r="A53" i="253"/>
  <c r="A54" i="253"/>
  <c r="A55" i="253"/>
  <c r="A56" i="253"/>
  <c r="A57" i="253"/>
  <c r="A58" i="253"/>
  <c r="A59" i="253"/>
  <c r="A60" i="253"/>
  <c r="J37" i="253"/>
  <c r="E37" i="253"/>
  <c r="J36" i="253"/>
  <c r="E36" i="253"/>
  <c r="J35" i="253"/>
  <c r="E35" i="253"/>
  <c r="J34" i="253"/>
  <c r="E34" i="253"/>
  <c r="J33" i="253"/>
  <c r="E33" i="253"/>
  <c r="J32" i="253"/>
  <c r="E32" i="253"/>
  <c r="J31" i="253"/>
  <c r="E31" i="253"/>
  <c r="J30" i="253"/>
  <c r="E30" i="253"/>
  <c r="J29" i="253"/>
  <c r="E29" i="253"/>
  <c r="J28" i="253"/>
  <c r="E28" i="253"/>
  <c r="J27" i="253"/>
  <c r="E27" i="253"/>
  <c r="J26" i="253"/>
  <c r="E26" i="253"/>
  <c r="J25" i="253"/>
  <c r="E25" i="253"/>
  <c r="J24" i="253"/>
  <c r="E24" i="253"/>
  <c r="J23" i="253"/>
  <c r="E23" i="253"/>
  <c r="J22" i="253"/>
  <c r="E22" i="253"/>
  <c r="J21" i="253"/>
  <c r="E21" i="253"/>
  <c r="J20" i="253"/>
  <c r="E20" i="253"/>
  <c r="J19" i="253"/>
  <c r="E19" i="253"/>
  <c r="J18" i="253"/>
  <c r="E18" i="253"/>
  <c r="J17" i="253"/>
  <c r="E17" i="253"/>
  <c r="J16" i="253"/>
  <c r="E16" i="253"/>
  <c r="A14" i="253"/>
  <c r="A15" i="253"/>
  <c r="A16" i="253"/>
  <c r="A17" i="253"/>
  <c r="A18" i="253"/>
  <c r="A19" i="253"/>
  <c r="A20" i="253"/>
  <c r="A21" i="253"/>
  <c r="A22" i="253"/>
  <c r="A23" i="253"/>
  <c r="A24" i="253"/>
  <c r="A25" i="253"/>
  <c r="A26" i="253"/>
  <c r="A27" i="253"/>
  <c r="A28" i="253"/>
  <c r="A29" i="253"/>
  <c r="A30" i="253"/>
  <c r="A31" i="253"/>
  <c r="A32" i="253"/>
  <c r="A33" i="253"/>
  <c r="A34" i="253"/>
  <c r="A35" i="253"/>
  <c r="A36" i="253"/>
  <c r="J15" i="253"/>
  <c r="E15" i="253"/>
  <c r="E13" i="253"/>
  <c r="E14" i="253"/>
  <c r="J14" i="253"/>
  <c r="F14" i="253"/>
  <c r="F15" i="253"/>
  <c r="F16" i="253"/>
  <c r="F17" i="253"/>
  <c r="F18" i="253"/>
  <c r="F19" i="253"/>
  <c r="F20" i="253"/>
  <c r="F21" i="253"/>
  <c r="F22" i="253"/>
  <c r="F23" i="253"/>
  <c r="F24" i="253"/>
  <c r="F25" i="253"/>
  <c r="F26" i="253"/>
  <c r="F27" i="253"/>
  <c r="F28" i="253"/>
  <c r="F29" i="253"/>
  <c r="F30" i="253"/>
  <c r="F31" i="253"/>
  <c r="F32" i="253"/>
  <c r="F33" i="253"/>
  <c r="F34" i="253"/>
  <c r="F35" i="253"/>
  <c r="F36" i="253"/>
  <c r="J13" i="253"/>
  <c r="P66" i="253"/>
  <c r="N81" i="253"/>
  <c r="L81" i="253"/>
  <c r="M69" i="253"/>
  <c r="L63" i="251"/>
  <c r="M80" i="251"/>
  <c r="M63" i="251"/>
  <c r="N80" i="251"/>
  <c r="N81" i="251"/>
  <c r="L81" i="251"/>
  <c r="M81" i="251"/>
  <c r="H64" i="251"/>
  <c r="M67" i="251"/>
  <c r="M68" i="251"/>
  <c r="M69" i="251"/>
  <c r="I64" i="251"/>
  <c r="N67" i="251"/>
  <c r="N68" i="251"/>
  <c r="N69" i="251"/>
  <c r="P69" i="251"/>
  <c r="P68" i="251"/>
  <c r="O66" i="251"/>
  <c r="J63" i="251"/>
  <c r="P66" i="251"/>
  <c r="J64" i="251"/>
  <c r="J60" i="251"/>
  <c r="F38" i="251"/>
  <c r="F39" i="251"/>
  <c r="F40" i="251"/>
  <c r="F41" i="251"/>
  <c r="F42" i="251"/>
  <c r="F43" i="251"/>
  <c r="F44" i="251"/>
  <c r="F45" i="251"/>
  <c r="F46" i="251"/>
  <c r="F47" i="251"/>
  <c r="F48" i="251"/>
  <c r="F49" i="251"/>
  <c r="F50" i="251"/>
  <c r="F51" i="251"/>
  <c r="F52" i="251"/>
  <c r="F53" i="251"/>
  <c r="F54" i="251"/>
  <c r="F55" i="251"/>
  <c r="F56" i="251"/>
  <c r="F57" i="251"/>
  <c r="F58" i="251"/>
  <c r="F59" i="251"/>
  <c r="F60" i="251"/>
  <c r="E60" i="251"/>
  <c r="A38" i="251"/>
  <c r="A39" i="251"/>
  <c r="A40" i="251"/>
  <c r="A41" i="251"/>
  <c r="A42" i="251"/>
  <c r="A43" i="251"/>
  <c r="A44" i="251"/>
  <c r="A45" i="251"/>
  <c r="A46" i="251"/>
  <c r="A47" i="251"/>
  <c r="A48" i="251"/>
  <c r="A49" i="251"/>
  <c r="A50" i="251"/>
  <c r="A51" i="251"/>
  <c r="A52" i="251"/>
  <c r="A53" i="251"/>
  <c r="A54" i="251"/>
  <c r="A55" i="251"/>
  <c r="A56" i="251"/>
  <c r="A57" i="251"/>
  <c r="A58" i="251"/>
  <c r="A59" i="251"/>
  <c r="A60" i="251"/>
  <c r="J59" i="251"/>
  <c r="E59" i="251"/>
  <c r="J58" i="251"/>
  <c r="E58" i="251"/>
  <c r="J57" i="251"/>
  <c r="E57" i="251"/>
  <c r="J56" i="251"/>
  <c r="E56" i="251"/>
  <c r="J55" i="251"/>
  <c r="E55" i="251"/>
  <c r="J54" i="251"/>
  <c r="E54" i="251"/>
  <c r="J53" i="251"/>
  <c r="E53" i="251"/>
  <c r="J52" i="251"/>
  <c r="E52" i="251"/>
  <c r="J51" i="251"/>
  <c r="E51" i="251"/>
  <c r="J50" i="251"/>
  <c r="E50" i="251"/>
  <c r="J49" i="251"/>
  <c r="E49" i="251"/>
  <c r="J48" i="251"/>
  <c r="E48" i="251"/>
  <c r="J47" i="251"/>
  <c r="E47" i="251"/>
  <c r="J46" i="251"/>
  <c r="E46" i="251"/>
  <c r="J45" i="251"/>
  <c r="E45" i="251"/>
  <c r="J44" i="251"/>
  <c r="E44" i="251"/>
  <c r="J43" i="251"/>
  <c r="E43" i="251"/>
  <c r="J42" i="251"/>
  <c r="E42" i="251"/>
  <c r="J41" i="251"/>
  <c r="E41" i="251"/>
  <c r="J40" i="251"/>
  <c r="E40" i="251"/>
  <c r="J39" i="251"/>
  <c r="E39" i="251"/>
  <c r="J38" i="251"/>
  <c r="E38" i="251"/>
  <c r="J37" i="251"/>
  <c r="E37" i="251"/>
  <c r="J36" i="251"/>
  <c r="F14" i="251"/>
  <c r="F15" i="251"/>
  <c r="F16" i="251"/>
  <c r="F17" i="251"/>
  <c r="F18" i="251"/>
  <c r="F19" i="251"/>
  <c r="F20" i="251"/>
  <c r="F21" i="251"/>
  <c r="F22" i="251"/>
  <c r="F23" i="251"/>
  <c r="F24" i="251"/>
  <c r="F25" i="251"/>
  <c r="F26" i="251"/>
  <c r="F27" i="251"/>
  <c r="F28" i="251"/>
  <c r="F29" i="251"/>
  <c r="F30" i="251"/>
  <c r="F31" i="251"/>
  <c r="F32" i="251"/>
  <c r="F33" i="251"/>
  <c r="F34" i="251"/>
  <c r="F35" i="251"/>
  <c r="F36" i="251"/>
  <c r="E36" i="251"/>
  <c r="A14" i="251"/>
  <c r="A15" i="251"/>
  <c r="A16" i="251"/>
  <c r="A17" i="251"/>
  <c r="A18" i="251"/>
  <c r="A19" i="251"/>
  <c r="A20" i="251"/>
  <c r="A21" i="251"/>
  <c r="A22" i="251"/>
  <c r="A23" i="251"/>
  <c r="A24" i="251"/>
  <c r="A25" i="251"/>
  <c r="A26" i="251"/>
  <c r="A27" i="251"/>
  <c r="A28" i="251"/>
  <c r="A29" i="251"/>
  <c r="A30" i="251"/>
  <c r="A31" i="251"/>
  <c r="A32" i="251"/>
  <c r="A33" i="251"/>
  <c r="A34" i="251"/>
  <c r="A35" i="251"/>
  <c r="A36" i="251"/>
  <c r="J35" i="251"/>
  <c r="E35" i="251"/>
  <c r="J34" i="251"/>
  <c r="E34" i="251"/>
  <c r="J33" i="251"/>
  <c r="E33" i="251"/>
  <c r="J32" i="251"/>
  <c r="E32" i="251"/>
  <c r="J31" i="251"/>
  <c r="E31" i="251"/>
  <c r="J30" i="251"/>
  <c r="E30" i="251"/>
  <c r="J29" i="251"/>
  <c r="E29" i="251"/>
  <c r="J28" i="251"/>
  <c r="E28" i="251"/>
  <c r="J27" i="251"/>
  <c r="E27" i="251"/>
  <c r="J26" i="251"/>
  <c r="E26" i="251"/>
  <c r="J25" i="251"/>
  <c r="E25" i="251"/>
  <c r="J24" i="251"/>
  <c r="E24" i="251"/>
  <c r="J23" i="251"/>
  <c r="E23" i="251"/>
  <c r="J22" i="251"/>
  <c r="E22" i="251"/>
  <c r="J21" i="251"/>
  <c r="E21" i="251"/>
  <c r="J20" i="251"/>
  <c r="E20" i="251"/>
  <c r="J19" i="251"/>
  <c r="E19" i="251"/>
  <c r="J18" i="251"/>
  <c r="E18" i="251"/>
  <c r="J17" i="251"/>
  <c r="E17" i="251"/>
  <c r="J16" i="251"/>
  <c r="E16" i="251"/>
  <c r="J13" i="251"/>
  <c r="J14" i="251"/>
  <c r="J15" i="251"/>
  <c r="E13" i="251"/>
  <c r="E14" i="251"/>
  <c r="E15" i="251"/>
  <c r="M80" i="249"/>
  <c r="L63" i="249"/>
  <c r="M63" i="249"/>
  <c r="N80" i="249"/>
  <c r="L81" i="249"/>
  <c r="I64" i="249"/>
  <c r="N81" i="249"/>
  <c r="M81" i="249"/>
  <c r="H64" i="249"/>
  <c r="M67" i="249"/>
  <c r="M68" i="249"/>
  <c r="M69" i="249"/>
  <c r="N67" i="249"/>
  <c r="N68" i="249"/>
  <c r="N69" i="249"/>
  <c r="P69" i="249"/>
  <c r="P68" i="249"/>
  <c r="O66" i="249"/>
  <c r="J63" i="249"/>
  <c r="P66" i="249"/>
  <c r="J64" i="249"/>
  <c r="J60" i="249"/>
  <c r="F38" i="249"/>
  <c r="F39" i="249"/>
  <c r="F40" i="249"/>
  <c r="F41" i="249"/>
  <c r="F42" i="249"/>
  <c r="F43" i="249"/>
  <c r="F44" i="249"/>
  <c r="F45" i="249"/>
  <c r="F46" i="249"/>
  <c r="F47" i="249"/>
  <c r="F48" i="249"/>
  <c r="F49" i="249"/>
  <c r="F50" i="249"/>
  <c r="F51" i="249"/>
  <c r="F52" i="249"/>
  <c r="F53" i="249"/>
  <c r="F54" i="249"/>
  <c r="F55" i="249"/>
  <c r="F56" i="249"/>
  <c r="F57" i="249"/>
  <c r="F58" i="249"/>
  <c r="F59" i="249"/>
  <c r="F60" i="249"/>
  <c r="E60" i="249"/>
  <c r="A38" i="249"/>
  <c r="A39" i="249"/>
  <c r="A40" i="249"/>
  <c r="A41" i="249"/>
  <c r="A42" i="249"/>
  <c r="A43" i="249"/>
  <c r="A44" i="249"/>
  <c r="A45" i="249"/>
  <c r="A46" i="249"/>
  <c r="A47" i="249"/>
  <c r="A48" i="249"/>
  <c r="A49" i="249"/>
  <c r="A50" i="249"/>
  <c r="A51" i="249"/>
  <c r="A52" i="249"/>
  <c r="A53" i="249"/>
  <c r="A54" i="249"/>
  <c r="A55" i="249"/>
  <c r="A56" i="249"/>
  <c r="A57" i="249"/>
  <c r="A58" i="249"/>
  <c r="A59" i="249"/>
  <c r="A60" i="249"/>
  <c r="J59" i="249"/>
  <c r="E59" i="249"/>
  <c r="J58" i="249"/>
  <c r="E58" i="249"/>
  <c r="J57" i="249"/>
  <c r="E57" i="249"/>
  <c r="J56" i="249"/>
  <c r="E56" i="249"/>
  <c r="J55" i="249"/>
  <c r="E55" i="249"/>
  <c r="J54" i="249"/>
  <c r="E54" i="249"/>
  <c r="J53" i="249"/>
  <c r="E53" i="249"/>
  <c r="J52" i="249"/>
  <c r="E52" i="249"/>
  <c r="J51" i="249"/>
  <c r="E51" i="249"/>
  <c r="J50" i="249"/>
  <c r="E50" i="249"/>
  <c r="J49" i="249"/>
  <c r="E49" i="249"/>
  <c r="J48" i="249"/>
  <c r="E48" i="249"/>
  <c r="J47" i="249"/>
  <c r="E47" i="249"/>
  <c r="J46" i="249"/>
  <c r="E46" i="249"/>
  <c r="J45" i="249"/>
  <c r="E45" i="249"/>
  <c r="J44" i="249"/>
  <c r="E44" i="249"/>
  <c r="J43" i="249"/>
  <c r="E43" i="249"/>
  <c r="J42" i="249"/>
  <c r="E42" i="249"/>
  <c r="J41" i="249"/>
  <c r="E41" i="249"/>
  <c r="J40" i="249"/>
  <c r="E40" i="249"/>
  <c r="J39" i="249"/>
  <c r="E39" i="249"/>
  <c r="J38" i="249"/>
  <c r="E38" i="249"/>
  <c r="J37" i="249"/>
  <c r="E37" i="249"/>
  <c r="J36" i="249"/>
  <c r="F14" i="249"/>
  <c r="F15" i="249"/>
  <c r="F16" i="249"/>
  <c r="F17" i="249"/>
  <c r="F18" i="249"/>
  <c r="F19" i="249"/>
  <c r="F20" i="249"/>
  <c r="F21" i="249"/>
  <c r="F22" i="249"/>
  <c r="F23" i="249"/>
  <c r="F24" i="249"/>
  <c r="F25" i="249"/>
  <c r="F26" i="249"/>
  <c r="F27" i="249"/>
  <c r="F28" i="249"/>
  <c r="F29" i="249"/>
  <c r="F30" i="249"/>
  <c r="F31" i="249"/>
  <c r="F32" i="249"/>
  <c r="F33" i="249"/>
  <c r="F34" i="249"/>
  <c r="F35" i="249"/>
  <c r="F36" i="249"/>
  <c r="E36" i="249"/>
  <c r="A14" i="249"/>
  <c r="A15" i="249"/>
  <c r="A16" i="249"/>
  <c r="A17" i="249"/>
  <c r="A18" i="249"/>
  <c r="A19" i="249"/>
  <c r="A20" i="249"/>
  <c r="A21" i="249"/>
  <c r="A22" i="249"/>
  <c r="A23" i="249"/>
  <c r="A24" i="249"/>
  <c r="A25" i="249"/>
  <c r="A26" i="249"/>
  <c r="A27" i="249"/>
  <c r="A28" i="249"/>
  <c r="A29" i="249"/>
  <c r="A30" i="249"/>
  <c r="A31" i="249"/>
  <c r="A32" i="249"/>
  <c r="A33" i="249"/>
  <c r="A34" i="249"/>
  <c r="A35" i="249"/>
  <c r="A36" i="249"/>
  <c r="J35" i="249"/>
  <c r="E35" i="249"/>
  <c r="J34" i="249"/>
  <c r="E34" i="249"/>
  <c r="J33" i="249"/>
  <c r="E33" i="249"/>
  <c r="J32" i="249"/>
  <c r="E32" i="249"/>
  <c r="J31" i="249"/>
  <c r="E31" i="249"/>
  <c r="J30" i="249"/>
  <c r="E30" i="249"/>
  <c r="J29" i="249"/>
  <c r="E29" i="249"/>
  <c r="J28" i="249"/>
  <c r="E28" i="249"/>
  <c r="J27" i="249"/>
  <c r="E27" i="249"/>
  <c r="J26" i="249"/>
  <c r="E26" i="249"/>
  <c r="J25" i="249"/>
  <c r="E25" i="249"/>
  <c r="J24" i="249"/>
  <c r="E24" i="249"/>
  <c r="J23" i="249"/>
  <c r="E23" i="249"/>
  <c r="J22" i="249"/>
  <c r="E22" i="249"/>
  <c r="J21" i="249"/>
  <c r="E21" i="249"/>
  <c r="J20" i="249"/>
  <c r="E20" i="249"/>
  <c r="J19" i="249"/>
  <c r="E19" i="249"/>
  <c r="J18" i="249"/>
  <c r="E18" i="249"/>
  <c r="J17" i="249"/>
  <c r="E17" i="249"/>
  <c r="J16" i="249"/>
  <c r="E16" i="249"/>
  <c r="J13" i="249"/>
  <c r="J14" i="249"/>
  <c r="J15" i="249"/>
  <c r="E13" i="249"/>
  <c r="E14" i="249"/>
  <c r="E15" i="249"/>
  <c r="L63" i="248"/>
  <c r="M80" i="248"/>
  <c r="H64" i="248"/>
  <c r="M67" i="248"/>
  <c r="M68" i="248"/>
  <c r="M69" i="248"/>
  <c r="O66" i="248"/>
  <c r="J63" i="248"/>
  <c r="P66" i="248"/>
  <c r="M63" i="248"/>
  <c r="J60" i="248"/>
  <c r="E60" i="248"/>
  <c r="J59" i="248"/>
  <c r="E59" i="248"/>
  <c r="J58" i="248"/>
  <c r="E58" i="248"/>
  <c r="J57" i="248"/>
  <c r="E57" i="248"/>
  <c r="J56" i="248"/>
  <c r="E56" i="248"/>
  <c r="J55" i="248"/>
  <c r="E55" i="248"/>
  <c r="J54" i="248"/>
  <c r="E54" i="248"/>
  <c r="J53" i="248"/>
  <c r="E53" i="248"/>
  <c r="J52" i="248"/>
  <c r="E52" i="248"/>
  <c r="J51" i="248"/>
  <c r="E51" i="248"/>
  <c r="J50" i="248"/>
  <c r="E50" i="248"/>
  <c r="J49" i="248"/>
  <c r="E49" i="248"/>
  <c r="J48" i="248"/>
  <c r="E48" i="248"/>
  <c r="J47" i="248"/>
  <c r="E47" i="248"/>
  <c r="J46" i="248"/>
  <c r="E46" i="248"/>
  <c r="J45" i="248"/>
  <c r="E45" i="248"/>
  <c r="J44" i="248"/>
  <c r="E44" i="248"/>
  <c r="J43" i="248"/>
  <c r="E43" i="248"/>
  <c r="J42" i="248"/>
  <c r="E42" i="248"/>
  <c r="J41" i="248"/>
  <c r="E41" i="248"/>
  <c r="J40" i="248"/>
  <c r="E40" i="248"/>
  <c r="J39" i="248"/>
  <c r="E39" i="248"/>
  <c r="J38" i="248"/>
  <c r="F38" i="248"/>
  <c r="F39" i="248"/>
  <c r="F40" i="248"/>
  <c r="F41" i="248"/>
  <c r="F42" i="248"/>
  <c r="F43" i="248"/>
  <c r="F44" i="248"/>
  <c r="F45" i="248"/>
  <c r="F46" i="248"/>
  <c r="F47" i="248"/>
  <c r="F48" i="248"/>
  <c r="F49" i="248"/>
  <c r="F50" i="248"/>
  <c r="F51" i="248"/>
  <c r="F52" i="248"/>
  <c r="F53" i="248"/>
  <c r="F54" i="248"/>
  <c r="F55" i="248"/>
  <c r="F56" i="248"/>
  <c r="F57" i="248"/>
  <c r="F58" i="248"/>
  <c r="F59" i="248"/>
  <c r="F60" i="248"/>
  <c r="E38" i="248"/>
  <c r="A38" i="248"/>
  <c r="A39" i="248"/>
  <c r="A40" i="248"/>
  <c r="A41" i="248"/>
  <c r="A42" i="248"/>
  <c r="A43" i="248"/>
  <c r="A44" i="248"/>
  <c r="A45" i="248"/>
  <c r="A46" i="248"/>
  <c r="A47" i="248"/>
  <c r="A48" i="248"/>
  <c r="A49" i="248"/>
  <c r="A50" i="248"/>
  <c r="A51" i="248"/>
  <c r="A52" i="248"/>
  <c r="A53" i="248"/>
  <c r="A54" i="248"/>
  <c r="A55" i="248"/>
  <c r="A56" i="248"/>
  <c r="A57" i="248"/>
  <c r="A58" i="248"/>
  <c r="A59" i="248"/>
  <c r="A60" i="248"/>
  <c r="J37" i="248"/>
  <c r="E37" i="248"/>
  <c r="J36" i="248"/>
  <c r="E36" i="248"/>
  <c r="J35" i="248"/>
  <c r="E35" i="248"/>
  <c r="J34" i="248"/>
  <c r="E34" i="248"/>
  <c r="J33" i="248"/>
  <c r="E33" i="248"/>
  <c r="J32" i="248"/>
  <c r="E32" i="248"/>
  <c r="J31" i="248"/>
  <c r="E31" i="248"/>
  <c r="J30" i="248"/>
  <c r="E30" i="248"/>
  <c r="J29" i="248"/>
  <c r="E29" i="248"/>
  <c r="J28" i="248"/>
  <c r="E28" i="248"/>
  <c r="J27" i="248"/>
  <c r="E27" i="248"/>
  <c r="J26" i="248"/>
  <c r="E26" i="248"/>
  <c r="J25" i="248"/>
  <c r="E25" i="248"/>
  <c r="J24" i="248"/>
  <c r="E24" i="248"/>
  <c r="J23" i="248"/>
  <c r="E23" i="248"/>
  <c r="J22" i="248"/>
  <c r="E22" i="248"/>
  <c r="J21" i="248"/>
  <c r="E21" i="248"/>
  <c r="J20" i="248"/>
  <c r="E20" i="248"/>
  <c r="J19" i="248"/>
  <c r="E19" i="248"/>
  <c r="J18" i="248"/>
  <c r="E18" i="248"/>
  <c r="J17" i="248"/>
  <c r="E17" i="248"/>
  <c r="J16" i="248"/>
  <c r="E16" i="248"/>
  <c r="J15" i="248"/>
  <c r="E15" i="248"/>
  <c r="E13" i="248"/>
  <c r="E14" i="248"/>
  <c r="A14" i="248"/>
  <c r="A15" i="248"/>
  <c r="A16" i="248"/>
  <c r="A17" i="248"/>
  <c r="A18" i="248"/>
  <c r="A19" i="248"/>
  <c r="A20" i="248"/>
  <c r="A21" i="248"/>
  <c r="A22" i="248"/>
  <c r="A23" i="248"/>
  <c r="A24" i="248"/>
  <c r="A25" i="248"/>
  <c r="A26" i="248"/>
  <c r="A27" i="248"/>
  <c r="A28" i="248"/>
  <c r="A29" i="248"/>
  <c r="A30" i="248"/>
  <c r="A31" i="248"/>
  <c r="A32" i="248"/>
  <c r="A33" i="248"/>
  <c r="A34" i="248"/>
  <c r="A35" i="248"/>
  <c r="A36" i="248"/>
  <c r="J14" i="248"/>
  <c r="F14" i="248"/>
  <c r="F15" i="248"/>
  <c r="F16" i="248"/>
  <c r="F17" i="248"/>
  <c r="F18" i="248"/>
  <c r="F19" i="248"/>
  <c r="F20" i="248"/>
  <c r="F21" i="248"/>
  <c r="F22" i="248"/>
  <c r="F23" i="248"/>
  <c r="F24" i="248"/>
  <c r="F25" i="248"/>
  <c r="F26" i="248"/>
  <c r="F27" i="248"/>
  <c r="F28" i="248"/>
  <c r="F29" i="248"/>
  <c r="F30" i="248"/>
  <c r="F31" i="248"/>
  <c r="F32" i="248"/>
  <c r="F33" i="248"/>
  <c r="F34" i="248"/>
  <c r="F35" i="248"/>
  <c r="F36" i="248"/>
  <c r="J13" i="248"/>
  <c r="N80" i="248"/>
  <c r="N81" i="248"/>
  <c r="L63" i="247"/>
  <c r="M80" i="247"/>
  <c r="M63" i="247"/>
  <c r="N80" i="247"/>
  <c r="O66" i="247"/>
  <c r="H64" i="247"/>
  <c r="M67" i="247"/>
  <c r="M68" i="247"/>
  <c r="J63" i="247"/>
  <c r="J60" i="247"/>
  <c r="E60" i="247"/>
  <c r="J59" i="247"/>
  <c r="E59" i="247"/>
  <c r="J58" i="247"/>
  <c r="E58" i="247"/>
  <c r="J57" i="247"/>
  <c r="E57" i="247"/>
  <c r="J56" i="247"/>
  <c r="E56" i="247"/>
  <c r="J55" i="247"/>
  <c r="E55" i="247"/>
  <c r="J54" i="247"/>
  <c r="E54" i="247"/>
  <c r="J53" i="247"/>
  <c r="E53" i="247"/>
  <c r="J52" i="247"/>
  <c r="E52" i="247"/>
  <c r="J51" i="247"/>
  <c r="E51" i="247"/>
  <c r="J50" i="247"/>
  <c r="E50" i="247"/>
  <c r="J49" i="247"/>
  <c r="E49" i="247"/>
  <c r="J48" i="247"/>
  <c r="E48" i="247"/>
  <c r="J47" i="247"/>
  <c r="E47" i="247"/>
  <c r="J46" i="247"/>
  <c r="E46" i="247"/>
  <c r="J45" i="247"/>
  <c r="E45" i="247"/>
  <c r="J44" i="247"/>
  <c r="E44" i="247"/>
  <c r="J43" i="247"/>
  <c r="E43" i="247"/>
  <c r="J42" i="247"/>
  <c r="E42" i="247"/>
  <c r="J41" i="247"/>
  <c r="E41" i="247"/>
  <c r="J40" i="247"/>
  <c r="E40" i="247"/>
  <c r="J39" i="247"/>
  <c r="E39" i="247"/>
  <c r="J38" i="247"/>
  <c r="F38" i="247"/>
  <c r="F39" i="247"/>
  <c r="F40" i="247"/>
  <c r="F41" i="247"/>
  <c r="F42" i="247"/>
  <c r="F43" i="247"/>
  <c r="F44" i="247"/>
  <c r="F45" i="247"/>
  <c r="F46" i="247"/>
  <c r="F47" i="247"/>
  <c r="F48" i="247"/>
  <c r="F49" i="247"/>
  <c r="F50" i="247"/>
  <c r="F51" i="247"/>
  <c r="F52" i="247"/>
  <c r="F53" i="247"/>
  <c r="F54" i="247"/>
  <c r="F55" i="247"/>
  <c r="F56" i="247"/>
  <c r="F57" i="247"/>
  <c r="F58" i="247"/>
  <c r="F59" i="247"/>
  <c r="F60" i="247"/>
  <c r="E38" i="247"/>
  <c r="A38" i="247"/>
  <c r="A39" i="247"/>
  <c r="A40" i="247"/>
  <c r="A41" i="247"/>
  <c r="A42" i="247"/>
  <c r="A43" i="247"/>
  <c r="A44" i="247"/>
  <c r="A45" i="247"/>
  <c r="A46" i="247"/>
  <c r="A47" i="247"/>
  <c r="A48" i="247"/>
  <c r="A49" i="247"/>
  <c r="A50" i="247"/>
  <c r="A51" i="247"/>
  <c r="A52" i="247"/>
  <c r="A53" i="247"/>
  <c r="A54" i="247"/>
  <c r="A55" i="247"/>
  <c r="A56" i="247"/>
  <c r="A57" i="247"/>
  <c r="A58" i="247"/>
  <c r="A59" i="247"/>
  <c r="A60" i="247"/>
  <c r="J37" i="247"/>
  <c r="E37" i="247"/>
  <c r="J36" i="247"/>
  <c r="E36" i="247"/>
  <c r="J35" i="247"/>
  <c r="E35" i="247"/>
  <c r="J34" i="247"/>
  <c r="E34" i="247"/>
  <c r="J33" i="247"/>
  <c r="E33" i="247"/>
  <c r="J32" i="247"/>
  <c r="E32" i="247"/>
  <c r="J31" i="247"/>
  <c r="E31" i="247"/>
  <c r="J30" i="247"/>
  <c r="E30" i="247"/>
  <c r="J29" i="247"/>
  <c r="E29" i="247"/>
  <c r="J28" i="247"/>
  <c r="E28" i="247"/>
  <c r="J27" i="247"/>
  <c r="E27" i="247"/>
  <c r="J26" i="247"/>
  <c r="E26" i="247"/>
  <c r="J25" i="247"/>
  <c r="E25" i="247"/>
  <c r="J24" i="247"/>
  <c r="E24" i="247"/>
  <c r="J23" i="247"/>
  <c r="E23" i="247"/>
  <c r="J22" i="247"/>
  <c r="E22" i="247"/>
  <c r="J21" i="247"/>
  <c r="E21" i="247"/>
  <c r="J20" i="247"/>
  <c r="E20" i="247"/>
  <c r="J19" i="247"/>
  <c r="E19" i="247"/>
  <c r="J18" i="247"/>
  <c r="E18" i="247"/>
  <c r="J17" i="247"/>
  <c r="E17" i="247"/>
  <c r="J16" i="247"/>
  <c r="E16" i="247"/>
  <c r="J15" i="247"/>
  <c r="E15" i="247"/>
  <c r="E13" i="247"/>
  <c r="E14" i="247"/>
  <c r="A14" i="247"/>
  <c r="A15" i="247"/>
  <c r="A16" i="247"/>
  <c r="A17" i="247"/>
  <c r="A18" i="247"/>
  <c r="A19" i="247"/>
  <c r="A20" i="247"/>
  <c r="A21" i="247"/>
  <c r="A22" i="247"/>
  <c r="A23" i="247"/>
  <c r="A24" i="247"/>
  <c r="A25" i="247"/>
  <c r="A26" i="247"/>
  <c r="A27" i="247"/>
  <c r="A28" i="247"/>
  <c r="A29" i="247"/>
  <c r="A30" i="247"/>
  <c r="A31" i="247"/>
  <c r="A32" i="247"/>
  <c r="A33" i="247"/>
  <c r="A34" i="247"/>
  <c r="A35" i="247"/>
  <c r="A36" i="247"/>
  <c r="J14" i="247"/>
  <c r="F14" i="247"/>
  <c r="F15" i="247"/>
  <c r="F16" i="247"/>
  <c r="F17" i="247"/>
  <c r="F18" i="247"/>
  <c r="F19" i="247"/>
  <c r="F20" i="247"/>
  <c r="F21" i="247"/>
  <c r="F22" i="247"/>
  <c r="F23" i="247"/>
  <c r="F24" i="247"/>
  <c r="F25" i="247"/>
  <c r="F26" i="247"/>
  <c r="F27" i="247"/>
  <c r="F28" i="247"/>
  <c r="F29" i="247"/>
  <c r="F30" i="247"/>
  <c r="F31" i="247"/>
  <c r="F32" i="247"/>
  <c r="F33" i="247"/>
  <c r="F34" i="247"/>
  <c r="F35" i="247"/>
  <c r="F36" i="247"/>
  <c r="J13" i="247"/>
  <c r="L81" i="248"/>
  <c r="I64" i="248"/>
  <c r="M81" i="248"/>
  <c r="P66" i="247"/>
  <c r="M69" i="247"/>
  <c r="N81" i="247"/>
  <c r="L81" i="247"/>
  <c r="J64" i="248"/>
  <c r="N67" i="248"/>
  <c r="N68" i="248"/>
  <c r="I64" i="247"/>
  <c r="M81" i="247"/>
  <c r="N69" i="248"/>
  <c r="P69" i="248"/>
  <c r="P68" i="248"/>
  <c r="N67" i="247"/>
  <c r="N68" i="247"/>
  <c r="J64" i="247"/>
  <c r="N69" i="247"/>
  <c r="P69" i="247"/>
  <c r="P68" i="247"/>
  <c r="I64" i="253"/>
  <c r="M81" i="253"/>
  <c r="N67" i="253"/>
  <c r="N68" i="253"/>
  <c r="J64" i="253"/>
  <c r="N69" i="253"/>
  <c r="P69" i="253"/>
  <c r="P68" i="253"/>
  <c r="I64" i="259"/>
  <c r="M81" i="259"/>
  <c r="N67" i="259"/>
  <c r="N68" i="259"/>
  <c r="J64" i="259"/>
  <c r="N69" i="259"/>
  <c r="P69" i="259"/>
  <c r="P68" i="259"/>
  <c r="N69" i="280"/>
  <c r="P69" i="280"/>
  <c r="P68" i="280"/>
  <c r="N67" i="278"/>
  <c r="N68" i="278"/>
  <c r="J64" i="278"/>
  <c r="I64" i="276"/>
  <c r="M81" i="276"/>
  <c r="N69" i="278"/>
  <c r="P69" i="278"/>
  <c r="P68" i="278"/>
  <c r="N67" i="276"/>
  <c r="N68" i="276"/>
  <c r="J64" i="276"/>
  <c r="N69" i="276"/>
  <c r="P69" i="276"/>
  <c r="P68" i="276"/>
  <c r="N67" i="292"/>
  <c r="N68" i="292"/>
  <c r="J64" i="292"/>
  <c r="N67" i="289"/>
  <c r="N68" i="289"/>
  <c r="J64" i="289"/>
  <c r="I64" i="288"/>
  <c r="M81" i="288"/>
  <c r="N69" i="292"/>
  <c r="P69" i="292"/>
  <c r="P68" i="292"/>
  <c r="N69" i="289"/>
  <c r="P69" i="289"/>
  <c r="P68" i="289"/>
  <c r="N67" i="288"/>
  <c r="N68" i="288"/>
  <c r="J64" i="288"/>
  <c r="N69" i="288"/>
  <c r="P69" i="288"/>
  <c r="P68" i="288"/>
  <c r="I64" i="305" l="1"/>
  <c r="M81" i="305"/>
  <c r="N67" i="305" l="1"/>
  <c r="N68" i="305" s="1"/>
  <c r="J64" i="305"/>
  <c r="N69" i="305" l="1"/>
  <c r="P69" i="305" s="1"/>
  <c r="P68" i="305"/>
</calcChain>
</file>

<file path=xl/sharedStrings.xml><?xml version="1.0" encoding="utf-8"?>
<sst xmlns="http://schemas.openxmlformats.org/spreadsheetml/2006/main" count="5303" uniqueCount="290">
  <si>
    <t xml:space="preserve">                TELANGANA STATE POWER GENERATION CORPORATION Ltd.                           </t>
  </si>
  <si>
    <t>Reserve shutdown</t>
  </si>
  <si>
    <t>KOTHAGUDEM THERMAL POWER STATION - STAGE V, PALONCHA</t>
  </si>
  <si>
    <t>Load reduction/Unit Interruption</t>
  </si>
  <si>
    <t>DECLARATION OF AVAILABILITY BY GENERATORS</t>
  </si>
  <si>
    <t>To</t>
  </si>
  <si>
    <t>Chief Engineer (SLDC), TSTransco, Hyderabad.</t>
  </si>
  <si>
    <t>Name of Power Station along with contact details including e-mail ID</t>
  </si>
  <si>
    <t>Chief Engineer,Operation &amp; Maintenance,KTPS V &amp;VI stages,Ph: 9490610705, Off: Ph: 08744-255275, off: FAX: 08744-255272, E-Mail: ce.ktps5@tsgenco.co.in,ktps5.deep@tsgenco.co.in</t>
  </si>
  <si>
    <t>Installed capacity</t>
  </si>
  <si>
    <t>2 X 250  MW</t>
  </si>
  <si>
    <t>Message No.</t>
  </si>
  <si>
    <t>KTPS-V/R0</t>
  </si>
  <si>
    <t>Date &amp; Time of Declaration</t>
  </si>
  <si>
    <t>Details of Previous Declaration</t>
  </si>
  <si>
    <t>Block No.</t>
  </si>
  <si>
    <t>Time</t>
  </si>
  <si>
    <t>U9</t>
  </si>
  <si>
    <t>U10</t>
  </si>
  <si>
    <t xml:space="preserve">Declared Availability Ex-Bus (MW) </t>
  </si>
  <si>
    <t>00:00-00:15</t>
  </si>
  <si>
    <t>12:00-12:15</t>
  </si>
  <si>
    <t>00:15-00:30</t>
  </si>
  <si>
    <t>12:15-12:30</t>
  </si>
  <si>
    <t>00:30-00:45</t>
  </si>
  <si>
    <t>12:30-12:45</t>
  </si>
  <si>
    <t>00:45-01:00</t>
  </si>
  <si>
    <t>12:45-13:00</t>
  </si>
  <si>
    <t>01:00-01:15</t>
  </si>
  <si>
    <t>13:00-13:15</t>
  </si>
  <si>
    <t>01:15-01:30</t>
  </si>
  <si>
    <t>13:15-13:30</t>
  </si>
  <si>
    <t>01:30-01:45</t>
  </si>
  <si>
    <t>13:30-13:45</t>
  </si>
  <si>
    <t>01:45-02:00</t>
  </si>
  <si>
    <t>13:45-14:00</t>
  </si>
  <si>
    <t>02:00-02:15</t>
  </si>
  <si>
    <t>14:00-14:15</t>
  </si>
  <si>
    <t>02:15-02:30</t>
  </si>
  <si>
    <t>14:15-14:30</t>
  </si>
  <si>
    <t>02:30-02:45</t>
  </si>
  <si>
    <t>14:30-14:45</t>
  </si>
  <si>
    <t>02:45-03:00</t>
  </si>
  <si>
    <t>14:45-15:00</t>
  </si>
  <si>
    <t>03:00-03:15</t>
  </si>
  <si>
    <t>15:00-15:15</t>
  </si>
  <si>
    <t>03:15-03:30</t>
  </si>
  <si>
    <t>15:15-15:30</t>
  </si>
  <si>
    <t>03:30-03:45</t>
  </si>
  <si>
    <t>15:30-15:45</t>
  </si>
  <si>
    <t>03:45-04:00</t>
  </si>
  <si>
    <t>15:45-16:00</t>
  </si>
  <si>
    <t>04:00-04:15</t>
  </si>
  <si>
    <t>16:00-16:15</t>
  </si>
  <si>
    <t>04:15-04:30</t>
  </si>
  <si>
    <t>16:15-16:30</t>
  </si>
  <si>
    <t>04:30-04:45</t>
  </si>
  <si>
    <t>16:30-16:45</t>
  </si>
  <si>
    <t>04:45-05:00</t>
  </si>
  <si>
    <t>16:45-17:00</t>
  </si>
  <si>
    <t>05:00-05:15</t>
  </si>
  <si>
    <t>17:00-17:15</t>
  </si>
  <si>
    <t>05:15-05:30</t>
  </si>
  <si>
    <t>17:15-17:30</t>
  </si>
  <si>
    <t>05:30-05:45</t>
  </si>
  <si>
    <t>17:30-17:45</t>
  </si>
  <si>
    <t>05:45-06:00</t>
  </si>
  <si>
    <t>17:45-18:00</t>
  </si>
  <si>
    <t>06:00-06:15</t>
  </si>
  <si>
    <t>18:00-18:15</t>
  </si>
  <si>
    <t>06:15-06:30</t>
  </si>
  <si>
    <t>18:15-18:30</t>
  </si>
  <si>
    <t>06:30-06:45</t>
  </si>
  <si>
    <t>18:30-18:45</t>
  </si>
  <si>
    <t>06:45-07:00</t>
  </si>
  <si>
    <t>18:45-19:00</t>
  </si>
  <si>
    <t>07:00-07:15</t>
  </si>
  <si>
    <t>19:00-19:15</t>
  </si>
  <si>
    <t>07:15-07:30</t>
  </si>
  <si>
    <t>19:15-19:30</t>
  </si>
  <si>
    <t>07:30-07:45</t>
  </si>
  <si>
    <t>19:30-19:45</t>
  </si>
  <si>
    <t>07:45-08:00</t>
  </si>
  <si>
    <t>19:45-20:00</t>
  </si>
  <si>
    <t>08:00-08:15</t>
  </si>
  <si>
    <t>20:00-20:15</t>
  </si>
  <si>
    <t>08:15-08:30</t>
  </si>
  <si>
    <t>20:15-20:30</t>
  </si>
  <si>
    <t>08:30-08:45</t>
  </si>
  <si>
    <t>20:30-20:45</t>
  </si>
  <si>
    <t>08:45-09:00</t>
  </si>
  <si>
    <t>20:45-21:00</t>
  </si>
  <si>
    <t>09:00-09:15</t>
  </si>
  <si>
    <t>21:00-21:15</t>
  </si>
  <si>
    <t>09:15-09:30</t>
  </si>
  <si>
    <t>21:15-21:30</t>
  </si>
  <si>
    <t>09:30-09:45</t>
  </si>
  <si>
    <t>21:30-21:45</t>
  </si>
  <si>
    <t>09:45-10:00</t>
  </si>
  <si>
    <t>21:45-22:00</t>
  </si>
  <si>
    <t>10:00-10:15</t>
  </si>
  <si>
    <t>22:00-22:15</t>
  </si>
  <si>
    <t>10:15-10:30</t>
  </si>
  <si>
    <t>22:15-22:30</t>
  </si>
  <si>
    <t>10:30-10:45</t>
  </si>
  <si>
    <t>22:30-22:45</t>
  </si>
  <si>
    <t>10:45-11:00</t>
  </si>
  <si>
    <t>22:45-23:00</t>
  </si>
  <si>
    <t>11:00-11:15</t>
  </si>
  <si>
    <t>23:00-23:15</t>
  </si>
  <si>
    <t>11:15-11:30</t>
  </si>
  <si>
    <t>23:15-23:30</t>
  </si>
  <si>
    <t>11:30-11:45</t>
  </si>
  <si>
    <t>23:30-23:45</t>
  </si>
  <si>
    <t>11:45-12:00</t>
  </si>
  <si>
    <t>23:45-24:00</t>
  </si>
  <si>
    <t>Lower Limit to which station  can be backed- Down (Ex-Bus)</t>
  </si>
  <si>
    <t xml:space="preserve"> 162 MW / Unit Ex-Bus (without resorting to oil support)</t>
  </si>
  <si>
    <t>U#09</t>
  </si>
  <si>
    <t>U#10</t>
  </si>
  <si>
    <t>KTPS V</t>
  </si>
  <si>
    <t>Mail to : ce.sldc@tstransco.in</t>
  </si>
  <si>
    <t>APC</t>
  </si>
  <si>
    <t>%APC</t>
  </si>
  <si>
    <t xml:space="preserve"> </t>
  </si>
  <si>
    <t>Authorised signatory</t>
  </si>
  <si>
    <t>IX</t>
  </si>
  <si>
    <t>X</t>
  </si>
  <si>
    <t>V Stage</t>
  </si>
  <si>
    <t>Deviation</t>
  </si>
  <si>
    <t>U#09 of KTPS V Stage is released for carrying out capital overhaul works from 04.06.2020 for a period of about 45 days.</t>
  </si>
  <si>
    <t xml:space="preserve">                                             Availability declaration  for the date: @01.07.2020</t>
  </si>
  <si>
    <t>30.06.2020 and 09:35:00  (Time in 24 Hrs Format)</t>
  </si>
  <si>
    <t>Generation (in MU) on 29.06.2020</t>
  </si>
  <si>
    <t>Load backed -Down (in MU) on 29.06.2020</t>
  </si>
  <si>
    <t>Load back down on 29.06.2020: 08:30 hrs to 10:35 hrs (214 MW to 163 MW) &amp; 15:15 hrs to 16:15 hrs (213 MW to 163 MW)</t>
  </si>
  <si>
    <t xml:space="preserve">                                             Availability declaration  for the date: @02.07.2020</t>
  </si>
  <si>
    <t>01.07.2020 and 09:55:00  (Time in 24 Hrs Format)</t>
  </si>
  <si>
    <t>Generation (in MU) on 30.06.2020</t>
  </si>
  <si>
    <t>Load backed -Down (in MU) on 30.06.2020</t>
  </si>
  <si>
    <t xml:space="preserve">Load back down on 30.06.2020: 11:20 hrs to 12:10 hrs (213 MW to 163 MW) &amp; 14:55 hrs to 15:40 hrs. (214 MW to 163 MW) </t>
  </si>
  <si>
    <t xml:space="preserve">                                             Availability declaration  for the date: @03.07.2020</t>
  </si>
  <si>
    <t>02.07.2020 and 08:15:00  (Time in 24 Hrs Format)</t>
  </si>
  <si>
    <t>Generation (in MU) on 01.07.2020</t>
  </si>
  <si>
    <t>Load backed -Down (in MU) on 01.07.2020</t>
  </si>
  <si>
    <t>Load back down on 01.07.2020: 03:40 hrs to 05:00 hrs (213 MW to 163 MW)</t>
  </si>
  <si>
    <t xml:space="preserve">                                             Availability declaration  for the date: @04.07.2020</t>
  </si>
  <si>
    <t>03.07.2020 and 07:45:00  (Time in 24 Hrs Format)</t>
  </si>
  <si>
    <t>Generation (in MU) on 02.07.2020</t>
  </si>
  <si>
    <t>Load backed -Down (in MU) on 02.07.2020</t>
  </si>
  <si>
    <t>Load back down on 02.07.2020: 17:15 hrs to 17:40 hrs (208 MW to 162 MW)</t>
  </si>
  <si>
    <t xml:space="preserve">                                             Availability declaration  for the date: @05.07.2020</t>
  </si>
  <si>
    <t>04.07.2020 and 09:45:00  (Time in 24 Hrs Format)</t>
  </si>
  <si>
    <t>Generation (in MU) on 03.07.2020</t>
  </si>
  <si>
    <t>Load backed -Down (in MU) on 03.07.2020</t>
  </si>
  <si>
    <t>Load back down on 03.07.2020: 17:05 hrs to 18:35 hrs (213 MW to 163 MW)</t>
  </si>
  <si>
    <t xml:space="preserve">                                             Availability declaration  for the date: @06.07.2020</t>
  </si>
  <si>
    <t>05.07.2020 and 10:15:00  (Time in 24 Hrs Format)</t>
  </si>
  <si>
    <t>Generation (in MU) on 04.07.2020</t>
  </si>
  <si>
    <t>Load backed -Down (in MU) on 04.07.2020</t>
  </si>
  <si>
    <t>Load back down on 04.07.2020: 00:45 hrs to 07:20 hrs (206 MW to 162 MW) &amp; 13:05 hrs to 16:15 hrs (214 MW to 163 MW)</t>
  </si>
  <si>
    <t xml:space="preserve">                                             Availability declaration  for the date: @07.07.2020</t>
  </si>
  <si>
    <t>06.07.2020 and 08:25:00  (Time in 24 Hrs Format)</t>
  </si>
  <si>
    <t>Generation (in MU) on 05.07.2020</t>
  </si>
  <si>
    <t>Load backed -Down (in MU) on 05.07.2020</t>
  </si>
  <si>
    <t xml:space="preserve">Load back down on 05.07.2020: 03:55 hrs to 24:00 hrs (210 MW to 162 MW) </t>
  </si>
  <si>
    <t xml:space="preserve">                                             Availability declaration  for the date: @08.07.2020</t>
  </si>
  <si>
    <t>07.07.2020 and 09:25:00  (Time in 24 Hrs Format)</t>
  </si>
  <si>
    <t>Generation (in MU) on 06.07.2020</t>
  </si>
  <si>
    <t>Load backed -Down (in MU) on 06.07.2020</t>
  </si>
  <si>
    <t xml:space="preserve">Load back down on 06.07.2020: 00:00 hrs to 06:25 hrs.(210 MW to 162 MW) &amp; 10:00 hrs. to 14:15 hrs (214 MW to 162 MW) </t>
  </si>
  <si>
    <t xml:space="preserve">                                             Availability declaration  for the date: @09.07.2020</t>
  </si>
  <si>
    <t>Generation (in MU) on 07.07.2020</t>
  </si>
  <si>
    <t>Load backed -Down (in MU) on 07.07.2020</t>
  </si>
  <si>
    <t>Load back down on 07.07.2020: 09:35 hrs to 10:25 hrs.(210 MW to 163 MW), 11:15 hrs. to 12:40 hrs (208 MW to 163 MW) , 15:35 hrs to 17:15 hrs (213 MW to 163 MW) &amp; 18:25 hrs to 19:15 hrs (211 MW to 163 MW)</t>
  </si>
  <si>
    <t>08.07.2020 and 08:55:00  (Time in 24 Hrs Format)</t>
  </si>
  <si>
    <t>09.07.2020 and 09:15:00  (Time in 24 Hrs Format)</t>
  </si>
  <si>
    <t>Generation (in MU) on 08.07.2020</t>
  </si>
  <si>
    <t>Load backed -Down (in MU) on 08.07.2020</t>
  </si>
  <si>
    <t xml:space="preserve">Load back down on 08.07.2020: 10:55 hrs to 11:50 hrs.(193 MW to 163 MW) &amp; 18:05 hrs. to 19:20 hrs (208 MW to 163 MW)  </t>
  </si>
  <si>
    <t xml:space="preserve">                                             Availability declaration  for the date: 10.07.2020</t>
  </si>
  <si>
    <t xml:space="preserve">                                             Availability declaration  for the date: 11.07.2020</t>
  </si>
  <si>
    <t>10.07.2020 and 09:35:00  (Time in 24 Hrs Format)</t>
  </si>
  <si>
    <t>Generation (in MU) on 09.07.2020</t>
  </si>
  <si>
    <t>Load backed -Down (in MU) on 09.07.2020</t>
  </si>
  <si>
    <t xml:space="preserve">Load back down on 09.07.2020: 12:45 hrs to 14:20 hrs.(207 MW to 162 MW) &amp; 16:30 hrs. to 18:35 hrs (212 MW to 162 MW)  </t>
  </si>
  <si>
    <t xml:space="preserve">                                             Availability declaration  for the date: 12.07.2020</t>
  </si>
  <si>
    <t>11.07.2020 and 08:45:00  (Time in 24 Hrs Format)</t>
  </si>
  <si>
    <t>Generation (in MU) on 10.07.2020</t>
  </si>
  <si>
    <t>Load backed -Down (in MU) on 10.07.2020</t>
  </si>
  <si>
    <t xml:space="preserve">Load back down on 10.07.2020: 02:55 hrs to 06:25 hrs.(216 MW to 163 MW) &amp; 13:05 hrs. to 18:05 hrs (208 MW to 162 MW)  </t>
  </si>
  <si>
    <t xml:space="preserve">                                             Availability declaration  for the date: 13.07.2020</t>
  </si>
  <si>
    <t>12.07.2020 and 09:45:00  (Time in 24 Hrs Format)</t>
  </si>
  <si>
    <t>Generation (in MU) on 11.07.2020</t>
  </si>
  <si>
    <t>Load backed -Down (in MU) on 11.07.2020</t>
  </si>
  <si>
    <t xml:space="preserve">Load back down on 11.07.2020: 01:25 hrs to 05:40 hrs.(215 MW to 163 MW) &amp; 09:45 hrs. to 14:15 hrs (217 MW to 163 MW)  </t>
  </si>
  <si>
    <t xml:space="preserve">                                             Availability declaration  for the date: 14.07.2020</t>
  </si>
  <si>
    <t>13.07.2020 and 09:15:00  (Time in 24 Hrs Format)</t>
  </si>
  <si>
    <t>Generation (in MU) on 12.07.2020</t>
  </si>
  <si>
    <t>Load backed -Down (in MU) on 12.07.2020</t>
  </si>
  <si>
    <t xml:space="preserve">Load back down on 12.07.2020: 00:25 hrs to 18:35 hrs.(212 MW to 162 MW) &amp; 23:15 hrs. to 24:00 hrs (214 MW to 162 MW)  </t>
  </si>
  <si>
    <t xml:space="preserve">                                             Availability declaration  for the date: 15.07.2020</t>
  </si>
  <si>
    <t>14.07.2020 and 09:15:00  (Time in 24 Hrs Format)</t>
  </si>
  <si>
    <t>Generation (in MU) on 13.07.2020</t>
  </si>
  <si>
    <t>Load backed -Down (in MU) on 13.07.2020</t>
  </si>
  <si>
    <t>Load back down on 13.07.2020: 00:00 hrs. to 06:15 hrs (214 MW to 162 MW)  &amp; 13:40 hrs to 14:50 hrs (200 MW to 165 MW)</t>
  </si>
  <si>
    <t xml:space="preserve">                                             Availability declaration  for the date: 16.07.2020</t>
  </si>
  <si>
    <t>15.07.2020 and 09:55:00  (Time in 24 Hrs Format)</t>
  </si>
  <si>
    <t>Generation (in MU) on 14.07.2020</t>
  </si>
  <si>
    <t>Load backed -Down (in MU) on 14.07.2020</t>
  </si>
  <si>
    <t xml:space="preserve">Load back down on 14.07.2020: 15:30 hrs. to 16:00 hrs (212 MW to 185 MW)  </t>
  </si>
  <si>
    <t xml:space="preserve">                                             Availability declaration  for the date: 17.07.2020</t>
  </si>
  <si>
    <t>16.07.2020 and 09:35:00  (Time in 24 Hrs Format)</t>
  </si>
  <si>
    <t>Generation (in MU) on 15.07.2020</t>
  </si>
  <si>
    <t>Load backed -Down (in MU) on 15.07.2020</t>
  </si>
  <si>
    <t>Load back down on 15.07.2020: 12:30 hrs. to 13:45 hrs (210 MW to 163 MW)  15:50 hrs to 19:50 hrs (209 MW to 163 MW)</t>
  </si>
  <si>
    <t xml:space="preserve">                                             Availability declaration  for the date: 18.07.2020</t>
  </si>
  <si>
    <t>Generation (in MU) on 16.07.2020</t>
  </si>
  <si>
    <t>Load backed -Down (in MU) on 16.07.2020</t>
  </si>
  <si>
    <t xml:space="preserve">Load back down on 16.07.2020: 03:00 hrs. to 07:00 hrs (215 MW to 165 MW)  </t>
  </si>
  <si>
    <t>17.07.2020 and 09:25:00  (Time in 24 Hrs Format)</t>
  </si>
  <si>
    <t xml:space="preserve">                                             Availability declaration  for the date: 19.07.2020</t>
  </si>
  <si>
    <t>18.07.2020 and 09:25:00  (Time in 24 Hrs Format)</t>
  </si>
  <si>
    <t>Generation (in MU) on 17.07.2020</t>
  </si>
  <si>
    <t>Load backed -Down (in MU) on 17.07.2020</t>
  </si>
  <si>
    <t>Load back down on 17.07.2020: ---</t>
  </si>
  <si>
    <t xml:space="preserve">                                             Availability declaration  for the date: 20.07.2020</t>
  </si>
  <si>
    <t>19.07.2020 and 09:35:00  (Time in 24 Hrs Format)</t>
  </si>
  <si>
    <t>Load back down on 18.07.2020: ---</t>
  </si>
  <si>
    <t>Generation (in MU) on 18.07.2020</t>
  </si>
  <si>
    <t>Load backed -Down (in MU) on 18.07.2020</t>
  </si>
  <si>
    <t xml:space="preserve">                                             Availability declaration  for the date: 21.07.2020</t>
  </si>
  <si>
    <t>20.07.2020 and 08:15:00  (Time in 24 Hrs Format)</t>
  </si>
  <si>
    <t>Generation (in MU) on 19.07.2020</t>
  </si>
  <si>
    <t>Load backed -Down (in MU) on 19.07.2020</t>
  </si>
  <si>
    <t>Load back down on 19.07.2020: 11:00 hrs to 24:00 hrs (207 MW to 163 MW)</t>
  </si>
  <si>
    <t xml:space="preserve">                                             Availability declaration  for the date: 22.07.2020</t>
  </si>
  <si>
    <t>21.07.2020 and 09:25:00  (Time in 24 Hrs Format)</t>
  </si>
  <si>
    <t>Generation (in MU) on 20.07.2020</t>
  </si>
  <si>
    <t>Load backed -Down (in MU) on 20.07.2020</t>
  </si>
  <si>
    <t xml:space="preserve">                                             Availability declaration  for the date: 23.07.2020</t>
  </si>
  <si>
    <t>22.07.2020 and 07:35:00  (Time in 24 Hrs Format)</t>
  </si>
  <si>
    <t>Generation (in MU) on 21.07.2020</t>
  </si>
  <si>
    <t>Load backed -Down (in MU) on 21.07.2020</t>
  </si>
  <si>
    <t xml:space="preserve">Load back down on 20.07.2020: 00:00 hrs to 17:30 hrs (207 MW to 163 MW) &amp; 23:35 hrs to 24:00 hrs (214 MW to 162 MW) </t>
  </si>
  <si>
    <t xml:space="preserve">Load back down on 21.07.2020: 00:00  hrs to 14:06 hrs (214 MW to 162 MW) </t>
  </si>
  <si>
    <t xml:space="preserve">                                             Availability declaration  for the date: 24.07.2020</t>
  </si>
  <si>
    <t xml:space="preserve">Load back down on 22.07.2020: 00:00  hrs to 14:06 hrs (214 MW to 162 MW) </t>
  </si>
  <si>
    <t>23.07.2020 and 10:20:00  (Time in 24 Hrs Format)</t>
  </si>
  <si>
    <t>U#10 of KTPS V Stage tripped on 21/07/2020 at 14:06 hrs. Turbine Emergency Governor acted and Generator tripped on “Generator Low forward power interlock (Class-A Protection). After completion of necessary rectification works, U#10 boiler flashed at 14:32 hrs and synchronised to grid at 16:49 hrs on 22.07.2020.</t>
  </si>
  <si>
    <t xml:space="preserve">                                             Availability declaration  for the date: 25.07.2020</t>
  </si>
  <si>
    <t>Generation (in MU) on 22.07.2020</t>
  </si>
  <si>
    <t>Load backed -Down (in MU) on 22.07.2020</t>
  </si>
  <si>
    <t>Generation (in MU) on 23.07.2020</t>
  </si>
  <si>
    <t>Load backed -Down (in MU) on 23.07.2020</t>
  </si>
  <si>
    <t>Load back down on 23.07.2020: 02:50 hrs to 07:20 hrs (210 MW to 176 MW), 07:20 hrs to 08:25 hrs (176 MW to 163 MW),  10:30 hrs to 13:25 hrs (208 MW to 162 MW), 16:25 hrs to 18:15 hrs (214 MW to 162 MW) &amp; 23:55 hrs to 24:00 hrs (216 MW to 165 MW)</t>
  </si>
  <si>
    <t>24.07.2020 and 10:15:00  (Time in 24 Hrs Format)</t>
  </si>
  <si>
    <t xml:space="preserve">                                             Availability declaration  for the date: 26.07.2020</t>
  </si>
  <si>
    <t>25.07.2020 and 09:45:00  (Time in 24 Hrs Format)</t>
  </si>
  <si>
    <t>Generation (in MU) on 24.07.2020</t>
  </si>
  <si>
    <t>Load backed -Down (in MU) on 24.07.2020</t>
  </si>
  <si>
    <t>Load back down on 24.07.2020: 00:00 hrs to 06:10 hrs (216 MW to 165 MW)</t>
  </si>
  <si>
    <t xml:space="preserve">                                             Availability declaration  for the date: 27.07.2020</t>
  </si>
  <si>
    <t>26.07.2020 and 07:00:00  (Time in 24 Hrs Format)</t>
  </si>
  <si>
    <t>Generation (in MU) on 25.07.2020</t>
  </si>
  <si>
    <t>Load backed -Down (in MU) on 25.07.2020</t>
  </si>
  <si>
    <t>Load back down on 25.07.2020: 11:50 hrs to 14:30 hrs (211 MW to 162 MW)</t>
  </si>
  <si>
    <t xml:space="preserve">                                             Availability declaration  for the date: 28.07.2020</t>
  </si>
  <si>
    <t>27.07.2020 and 10:00:00  (Time in 24 Hrs Format)</t>
  </si>
  <si>
    <t>Generation (in MU) on 26.07.2020</t>
  </si>
  <si>
    <t>Load backed -Down (in MU) on 26.07.2020</t>
  </si>
  <si>
    <t>Load back down on 26.07.2020: 07:45 hrs to 12:10 hrs (208 MW to 162 MW) &amp; 13:45 hrs to 19:30 hrs (211 MW to 162 MW)</t>
  </si>
  <si>
    <t xml:space="preserve">                                             Availability declaration  for the date: 29.07.2020</t>
  </si>
  <si>
    <t>Generation (in MU) on 27.07.2020</t>
  </si>
  <si>
    <t>Load backed -Down (in MU) on 27.07.2020</t>
  </si>
  <si>
    <t xml:space="preserve">Load back down on 27.07.2020: 01:55 hrs to 02:30 hrs (209 MW to 162 MW) </t>
  </si>
  <si>
    <t>28.07.2020 and 09:40:00  (Time in 24 Hrs Format)</t>
  </si>
  <si>
    <t xml:space="preserve">                                             Availability declaration  for the date: 30.07.2020</t>
  </si>
  <si>
    <t>29.07.2020 and 09:10:00  (Time in 24 Hrs Format)</t>
  </si>
  <si>
    <t>Generation (in MU) on 28.07.2020</t>
  </si>
  <si>
    <t>Load backed -Down (in MU) on 28.07.2020</t>
  </si>
  <si>
    <t>Load back down on 28.07.2020: 16:10 hrs to 17:00 hrs (212 MW to 174 MW) &amp; 23:30 hrs to 24:00 hrs (196 MW to 162 MW)</t>
  </si>
  <si>
    <t xml:space="preserve">                                             Availability declaration  for the date: 31.07.2020</t>
  </si>
  <si>
    <t>Generation (in MU) on 29.07.2020</t>
  </si>
  <si>
    <t>Load backed -Down (in MU) on 29.07.2020</t>
  </si>
  <si>
    <t>Load back down on 29.07.2020: 00:00 hrs to 08:20 hrs (196 MW to 162 MW) &amp; 09:30 hrs to 15:40 hrs (200 MW to 165 MW)</t>
  </si>
  <si>
    <t>30.07.2020 and 09:40:00  (Time in 24 Hrs Format)</t>
  </si>
  <si>
    <t>Average</t>
  </si>
  <si>
    <t>Day Average</t>
  </si>
  <si>
    <t>Month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</si>
</sst>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F400]h:mm:ss\ AM/PM"/>
    <numFmt numFmtId="165" formatCode="0.000"/>
    <numFmt numFmtId="166" formatCode="0.0000"/>
  </numFmts>
  <fonts count="18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i/>
      <sz val="18"/>
      <color rgb="FF000000"/>
      <name val="Book Antiqua"/>
      <family val="1"/>
    </font>
    <font>
      <i/>
      <sz val="11"/>
      <name val="Book Antiqua"/>
      <family val="1"/>
    </font>
    <font>
      <i/>
      <sz val="11"/>
      <color rgb="FF000000"/>
      <name val="Book Antiqua"/>
      <family val="1"/>
    </font>
    <font>
      <i/>
      <sz val="14"/>
      <color rgb="FF000000"/>
      <name val="Book Antiqua"/>
      <family val="1"/>
    </font>
    <font>
      <b/>
      <i/>
      <sz val="14"/>
      <color rgb="FFFF0000"/>
      <name val="Book Antiqua"/>
      <family val="1"/>
    </font>
    <font>
      <b/>
      <i/>
      <sz val="11"/>
      <color rgb="FF000000"/>
      <name val="Book Antiqua"/>
      <family val="1"/>
    </font>
    <font>
      <b/>
      <i/>
      <sz val="11"/>
      <color rgb="FFFF0000"/>
      <name val="Book Antiqua"/>
      <family val="1"/>
    </font>
    <font>
      <sz val="11"/>
      <color rgb="FF000000"/>
      <name val="Times New Roman"/>
      <family val="1"/>
    </font>
    <font>
      <i/>
      <sz val="11"/>
      <color rgb="FF000000"/>
      <name val="Times New Roman"/>
      <family val="1"/>
    </font>
    <font>
      <i/>
      <sz val="10.5"/>
      <color rgb="FF000000"/>
      <name val="Book Antiqua"/>
      <family val="1"/>
    </font>
    <font>
      <i/>
      <sz val="10.5"/>
      <name val="Book Antiqua"/>
      <family val="1"/>
    </font>
    <font>
      <b/>
      <i/>
      <sz val="12"/>
      <name val="Book Antiqua"/>
      <family val="1"/>
    </font>
    <font>
      <b/>
      <i/>
      <sz val="10.5"/>
      <color rgb="FFFF0000"/>
      <name val="Book Antiqua"/>
      <family val="1"/>
    </font>
    <font>
      <i/>
      <sz val="11"/>
      <color rgb="FFFF0000"/>
      <name val="Book Antiqua"/>
      <family val="1"/>
    </font>
    <font>
      <b/>
      <sz val="11"/>
      <color rgb="FF000000"/>
      <name val="Calibri"/>
      <family val="2"/>
    </font>
    <font>
      <b/>
      <sz val="11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1" fillId="0" borderId="0"/>
  </cellStyleXfs>
  <cellXfs count="152">
    <xf numFmtId="0" fontId="0" fillId="0" borderId="0" xfId="0"/>
    <xf numFmtId="0" fontId="1" fillId="2" borderId="0" xfId="1" applyFont="1" applyFill="1"/>
    <xf numFmtId="0" fontId="1" fillId="0" borderId="0" xfId="1" applyFont="1"/>
    <xf numFmtId="0" fontId="1" fillId="3" borderId="0" xfId="1" applyFont="1" applyFill="1" applyAlignment="1">
      <alignment vertical="center"/>
    </xf>
    <xf numFmtId="0" fontId="4" fillId="0" borderId="0" xfId="1" applyFont="1" applyAlignment="1">
      <alignment vertical="center"/>
    </xf>
    <xf numFmtId="0" fontId="1" fillId="4" borderId="0" xfId="1" applyFont="1" applyFill="1" applyAlignment="1">
      <alignment vertical="center"/>
    </xf>
    <xf numFmtId="0" fontId="1" fillId="6" borderId="0" xfId="1" applyFont="1" applyFill="1" applyBorder="1"/>
    <xf numFmtId="0" fontId="4" fillId="0" borderId="0" xfId="1" applyFont="1"/>
    <xf numFmtId="0" fontId="4" fillId="0" borderId="6" xfId="1" applyFont="1" applyBorder="1" applyAlignment="1">
      <alignment horizontal="center"/>
    </xf>
    <xf numFmtId="20" fontId="4" fillId="0" borderId="1" xfId="1" applyNumberFormat="1" applyFont="1" applyBorder="1" applyAlignment="1">
      <alignment horizontal="center"/>
    </xf>
    <xf numFmtId="0" fontId="3" fillId="7" borderId="6" xfId="1" applyFont="1" applyFill="1" applyBorder="1" applyAlignment="1">
      <alignment horizontal="center"/>
    </xf>
    <xf numFmtId="0" fontId="4" fillId="0" borderId="3" xfId="1" applyFont="1" applyBorder="1" applyAlignment="1">
      <alignment horizontal="center"/>
    </xf>
    <xf numFmtId="20" fontId="4" fillId="0" borderId="6" xfId="1" applyNumberFormat="1" applyFont="1" applyBorder="1" applyAlignment="1">
      <alignment horizontal="center"/>
    </xf>
    <xf numFmtId="164" fontId="9" fillId="0" borderId="0" xfId="1" applyNumberFormat="1" applyFont="1"/>
    <xf numFmtId="0" fontId="9" fillId="0" borderId="0" xfId="1" applyFont="1" applyAlignment="1">
      <alignment horizontal="center"/>
    </xf>
    <xf numFmtId="0" fontId="9" fillId="0" borderId="0" xfId="1" applyFont="1"/>
    <xf numFmtId="0" fontId="4" fillId="0" borderId="0" xfId="1" applyFont="1" applyAlignment="1">
      <alignment horizontal="center"/>
    </xf>
    <xf numFmtId="0" fontId="4" fillId="0" borderId="4" xfId="1" applyFont="1" applyBorder="1" applyAlignment="1">
      <alignment horizontal="center"/>
    </xf>
    <xf numFmtId="20" fontId="4" fillId="0" borderId="4" xfId="1" applyNumberFormat="1" applyFont="1" applyBorder="1" applyAlignment="1">
      <alignment horizontal="center"/>
    </xf>
    <xf numFmtId="0" fontId="10" fillId="0" borderId="0" xfId="1" applyFont="1" applyAlignment="1">
      <alignment horizontal="center"/>
    </xf>
    <xf numFmtId="0" fontId="7" fillId="0" borderId="13" xfId="1" applyFont="1" applyBorder="1" applyAlignment="1">
      <alignment horizontal="center" vertical="center"/>
    </xf>
    <xf numFmtId="165" fontId="7" fillId="0" borderId="16" xfId="1" applyNumberFormat="1" applyFont="1" applyBorder="1" applyAlignment="1">
      <alignment horizontal="center" vertical="center"/>
    </xf>
    <xf numFmtId="0" fontId="15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165" fontId="4" fillId="0" borderId="0" xfId="1" applyNumberFormat="1" applyFont="1" applyAlignment="1">
      <alignment vertical="center"/>
    </xf>
    <xf numFmtId="0" fontId="4" fillId="0" borderId="14" xfId="1" applyFont="1" applyBorder="1"/>
    <xf numFmtId="0" fontId="4" fillId="0" borderId="15" xfId="1" applyFont="1" applyBorder="1"/>
    <xf numFmtId="165" fontId="15" fillId="0" borderId="0" xfId="1" applyNumberFormat="1" applyFont="1" applyAlignment="1">
      <alignment horizontal="center" vertical="center"/>
    </xf>
    <xf numFmtId="0" fontId="3" fillId="2" borderId="0" xfId="1" applyFont="1" applyFill="1" applyAlignment="1">
      <alignment horizontal="center" vertical="center"/>
    </xf>
    <xf numFmtId="165" fontId="4" fillId="0" borderId="0" xfId="1" applyNumberFormat="1" applyFont="1" applyAlignment="1">
      <alignment horizontal="center" vertical="center"/>
    </xf>
    <xf numFmtId="0" fontId="4" fillId="0" borderId="17" xfId="1" applyFont="1" applyBorder="1"/>
    <xf numFmtId="0" fontId="4" fillId="0" borderId="18" xfId="1" applyFont="1" applyBorder="1"/>
    <xf numFmtId="166" fontId="4" fillId="0" borderId="0" xfId="1" applyNumberFormat="1" applyFont="1" applyAlignment="1">
      <alignment horizontal="center" vertical="center"/>
    </xf>
    <xf numFmtId="20" fontId="1" fillId="0" borderId="0" xfId="1" applyNumberFormat="1" applyFont="1"/>
    <xf numFmtId="165" fontId="1" fillId="0" borderId="0" xfId="1" applyNumberFormat="1" applyFont="1" applyAlignment="1">
      <alignment horizontal="center"/>
    </xf>
    <xf numFmtId="165" fontId="4" fillId="9" borderId="0" xfId="1" applyNumberFormat="1" applyFont="1" applyFill="1" applyAlignment="1">
      <alignment horizontal="center" vertical="center"/>
    </xf>
    <xf numFmtId="166" fontId="7" fillId="0" borderId="6" xfId="1" applyNumberFormat="1" applyFont="1" applyBorder="1" applyAlignment="1">
      <alignment horizontal="center" vertical="center"/>
    </xf>
    <xf numFmtId="0" fontId="15" fillId="5" borderId="6" xfId="1" applyFont="1" applyFill="1" applyBorder="1" applyAlignment="1">
      <alignment horizontal="center"/>
    </xf>
    <xf numFmtId="0" fontId="1" fillId="0" borderId="0" xfId="1" applyFont="1" applyAlignment="1">
      <alignment horizontal="center"/>
    </xf>
    <xf numFmtId="0" fontId="1" fillId="0" borderId="0" xfId="1" applyFont="1" applyAlignment="1"/>
    <xf numFmtId="0" fontId="1" fillId="0" borderId="0" xfId="1" applyFont="1" applyAlignment="1">
      <alignment horizontal="center"/>
    </xf>
    <xf numFmtId="0" fontId="1" fillId="0" borderId="0" xfId="1" applyFont="1" applyAlignment="1"/>
    <xf numFmtId="0" fontId="1" fillId="0" borderId="0" xfId="1" applyFont="1" applyAlignment="1">
      <alignment horizontal="center"/>
    </xf>
    <xf numFmtId="0" fontId="1" fillId="0" borderId="0" xfId="1" applyFont="1" applyAlignment="1"/>
    <xf numFmtId="0" fontId="1" fillId="0" borderId="0" xfId="1" applyFont="1" applyAlignment="1">
      <alignment horizontal="center"/>
    </xf>
    <xf numFmtId="0" fontId="1" fillId="0" borderId="0" xfId="1" applyFont="1" applyAlignment="1"/>
    <xf numFmtId="0" fontId="1" fillId="0" borderId="0" xfId="1" applyFont="1" applyAlignment="1">
      <alignment horizontal="center"/>
    </xf>
    <xf numFmtId="0" fontId="1" fillId="0" borderId="0" xfId="1" applyFont="1" applyAlignment="1"/>
    <xf numFmtId="0" fontId="1" fillId="0" borderId="0" xfId="1" applyFont="1" applyAlignment="1">
      <alignment horizontal="center"/>
    </xf>
    <xf numFmtId="0" fontId="1" fillId="0" borderId="0" xfId="1" applyFont="1" applyAlignment="1"/>
    <xf numFmtId="0" fontId="1" fillId="0" borderId="0" xfId="1" applyFont="1" applyAlignment="1">
      <alignment horizontal="center"/>
    </xf>
    <xf numFmtId="0" fontId="1" fillId="0" borderId="0" xfId="1" applyFont="1" applyAlignment="1"/>
    <xf numFmtId="0" fontId="1" fillId="0" borderId="0" xfId="1" applyFont="1" applyAlignment="1">
      <alignment horizontal="center"/>
    </xf>
    <xf numFmtId="0" fontId="1" fillId="0" borderId="0" xfId="1" applyFont="1" applyAlignment="1"/>
    <xf numFmtId="0" fontId="1" fillId="0" borderId="0" xfId="1" applyFont="1" applyAlignment="1">
      <alignment horizontal="center"/>
    </xf>
    <xf numFmtId="0" fontId="1" fillId="0" borderId="0" xfId="1" applyFont="1" applyAlignment="1"/>
    <xf numFmtId="0" fontId="1" fillId="0" borderId="0" xfId="1" applyFont="1" applyAlignment="1">
      <alignment horizontal="center"/>
    </xf>
    <xf numFmtId="0" fontId="1" fillId="0" borderId="0" xfId="1" applyFont="1" applyAlignment="1"/>
    <xf numFmtId="0" fontId="1" fillId="0" borderId="0" xfId="1" applyFont="1" applyAlignment="1">
      <alignment horizontal="center"/>
    </xf>
    <xf numFmtId="0" fontId="1" fillId="0" borderId="0" xfId="1" applyFont="1" applyAlignment="1"/>
    <xf numFmtId="0" fontId="1" fillId="0" borderId="0" xfId="1" applyFont="1" applyAlignment="1">
      <alignment horizontal="center"/>
    </xf>
    <xf numFmtId="0" fontId="1" fillId="0" borderId="0" xfId="1" applyFont="1" applyAlignment="1"/>
    <xf numFmtId="0" fontId="1" fillId="0" borderId="0" xfId="1" applyFont="1" applyAlignment="1">
      <alignment horizontal="center"/>
    </xf>
    <xf numFmtId="0" fontId="1" fillId="0" borderId="0" xfId="1" applyFont="1" applyAlignment="1"/>
    <xf numFmtId="0" fontId="1" fillId="0" borderId="0" xfId="1" applyFont="1" applyAlignment="1">
      <alignment horizontal="center"/>
    </xf>
    <xf numFmtId="0" fontId="1" fillId="0" borderId="0" xfId="1" applyFont="1" applyAlignment="1"/>
    <xf numFmtId="0" fontId="1" fillId="0" borderId="0" xfId="1" applyFont="1" applyAlignment="1">
      <alignment horizontal="center"/>
    </xf>
    <xf numFmtId="0" fontId="1" fillId="0" borderId="0" xfId="1" applyFont="1" applyAlignment="1"/>
    <xf numFmtId="0" fontId="1" fillId="0" borderId="0" xfId="1" applyFont="1" applyAlignment="1">
      <alignment horizontal="center"/>
    </xf>
    <xf numFmtId="0" fontId="1" fillId="0" borderId="0" xfId="1" applyFont="1" applyAlignment="1"/>
    <xf numFmtId="0" fontId="1" fillId="0" borderId="0" xfId="1" applyFont="1" applyAlignment="1">
      <alignment horizontal="center"/>
    </xf>
    <xf numFmtId="0" fontId="1" fillId="0" borderId="0" xfId="1" applyFont="1" applyAlignment="1"/>
    <xf numFmtId="0" fontId="1" fillId="0" borderId="0" xfId="1" applyFont="1" applyAlignment="1">
      <alignment horizontal="center"/>
    </xf>
    <xf numFmtId="0" fontId="1" fillId="0" borderId="0" xfId="1" applyFont="1" applyAlignment="1"/>
    <xf numFmtId="0" fontId="1" fillId="0" borderId="0" xfId="1" applyFont="1" applyAlignment="1">
      <alignment horizontal="center"/>
    </xf>
    <xf numFmtId="0" fontId="1" fillId="0" borderId="0" xfId="1" applyFont="1" applyAlignment="1"/>
    <xf numFmtId="0" fontId="1" fillId="0" borderId="0" xfId="1" applyFont="1" applyAlignment="1">
      <alignment horizontal="center"/>
    </xf>
    <xf numFmtId="0" fontId="1" fillId="0" borderId="0" xfId="1" applyFont="1" applyAlignment="1"/>
    <xf numFmtId="0" fontId="1" fillId="0" borderId="0" xfId="1" applyFont="1" applyAlignment="1">
      <alignment horizontal="center"/>
    </xf>
    <xf numFmtId="0" fontId="1" fillId="0" borderId="0" xfId="1" applyFont="1" applyAlignment="1"/>
    <xf numFmtId="0" fontId="1" fillId="0" borderId="0" xfId="1" applyFont="1" applyAlignment="1">
      <alignment horizontal="center"/>
    </xf>
    <xf numFmtId="0" fontId="1" fillId="0" borderId="0" xfId="1" applyFont="1" applyAlignment="1"/>
    <xf numFmtId="0" fontId="1" fillId="0" borderId="0" xfId="1" applyFont="1" applyAlignment="1">
      <alignment horizontal="center"/>
    </xf>
    <xf numFmtId="0" fontId="1" fillId="0" borderId="0" xfId="1" applyFont="1" applyAlignment="1"/>
    <xf numFmtId="0" fontId="1" fillId="0" borderId="0" xfId="1" applyFont="1" applyAlignment="1">
      <alignment horizontal="center"/>
    </xf>
    <xf numFmtId="0" fontId="1" fillId="0" borderId="0" xfId="1" applyFont="1" applyAlignment="1"/>
    <xf numFmtId="0" fontId="1" fillId="0" borderId="0" xfId="1" applyFont="1" applyAlignment="1">
      <alignment horizontal="center"/>
    </xf>
    <xf numFmtId="0" fontId="1" fillId="0" borderId="0" xfId="1" applyFont="1" applyAlignment="1"/>
    <xf numFmtId="0" fontId="1" fillId="0" borderId="0" xfId="1" applyFont="1" applyAlignment="1">
      <alignment horizontal="center"/>
    </xf>
    <xf numFmtId="0" fontId="1" fillId="0" borderId="0" xfId="1" applyFont="1" applyAlignment="1"/>
    <xf numFmtId="0" fontId="1" fillId="0" borderId="0" xfId="1" applyFont="1" applyAlignment="1">
      <alignment horizontal="center"/>
    </xf>
    <xf numFmtId="0" fontId="1" fillId="0" borderId="0" xfId="1" applyFont="1" applyAlignment="1"/>
    <xf numFmtId="0" fontId="1" fillId="0" borderId="0" xfId="1" applyFont="1" applyAlignment="1">
      <alignment horizontal="center"/>
    </xf>
    <xf numFmtId="0" fontId="1" fillId="0" borderId="0" xfId="1" applyFont="1" applyAlignment="1"/>
    <xf numFmtId="0" fontId="1" fillId="0" borderId="0" xfId="1" applyFont="1" applyAlignment="1">
      <alignment horizontal="center"/>
    </xf>
    <xf numFmtId="0" fontId="1" fillId="0" borderId="0" xfId="1" applyFont="1" applyAlignment="1"/>
    <xf numFmtId="0" fontId="1" fillId="0" borderId="0" xfId="1" applyFont="1" applyAlignment="1">
      <alignment horizontal="center"/>
    </xf>
    <xf numFmtId="0" fontId="1" fillId="0" borderId="0" xfId="1" applyFont="1" applyAlignment="1"/>
    <xf numFmtId="0" fontId="1" fillId="0" borderId="0" xfId="1" applyFont="1" applyAlignment="1">
      <alignment horizontal="center"/>
    </xf>
    <xf numFmtId="0" fontId="1" fillId="0" borderId="0" xfId="1" applyFont="1" applyAlignment="1"/>
    <xf numFmtId="0" fontId="1" fillId="0" borderId="0" xfId="1" applyFont="1" applyAlignment="1"/>
    <xf numFmtId="0" fontId="2" fillId="0" borderId="1" xfId="1" applyFont="1" applyBorder="1" applyAlignment="1">
      <alignment horizontal="center"/>
    </xf>
    <xf numFmtId="0" fontId="3" fillId="0" borderId="2" xfId="1" applyFont="1" applyBorder="1"/>
    <xf numFmtId="0" fontId="3" fillId="0" borderId="3" xfId="1" applyFont="1" applyBorder="1"/>
    <xf numFmtId="0" fontId="5" fillId="0" borderId="1" xfId="1" applyFont="1" applyBorder="1" applyAlignment="1">
      <alignment horizontal="center"/>
    </xf>
    <xf numFmtId="0" fontId="6" fillId="5" borderId="1" xfId="1" applyFont="1" applyFill="1" applyBorder="1" applyAlignment="1">
      <alignment horizontal="center" vertical="top"/>
    </xf>
    <xf numFmtId="0" fontId="3" fillId="4" borderId="2" xfId="1" applyFont="1" applyFill="1" applyBorder="1" applyAlignment="1">
      <alignment horizontal="center" vertical="top"/>
    </xf>
    <xf numFmtId="0" fontId="3" fillId="4" borderId="3" xfId="1" applyFont="1" applyFill="1" applyBorder="1" applyAlignment="1">
      <alignment horizontal="center" vertical="top"/>
    </xf>
    <xf numFmtId="0" fontId="4" fillId="0" borderId="1" xfId="1" applyFont="1" applyBorder="1" applyAlignment="1">
      <alignment horizontal="left" wrapText="1"/>
    </xf>
    <xf numFmtId="0" fontId="7" fillId="0" borderId="1" xfId="1" applyFont="1" applyBorder="1" applyAlignment="1">
      <alignment horizontal="left"/>
    </xf>
    <xf numFmtId="0" fontId="4" fillId="0" borderId="1" xfId="1" applyFont="1" applyBorder="1" applyAlignment="1">
      <alignment horizontal="left" vertical="top" wrapText="1"/>
    </xf>
    <xf numFmtId="0" fontId="7" fillId="0" borderId="1" xfId="1" applyFont="1" applyBorder="1" applyAlignment="1">
      <alignment horizontal="left" vertical="top" wrapText="1"/>
    </xf>
    <xf numFmtId="0" fontId="7" fillId="0" borderId="1" xfId="1" applyFont="1" applyBorder="1" applyAlignment="1">
      <alignment horizontal="left" vertical="top"/>
    </xf>
    <xf numFmtId="0" fontId="4" fillId="6" borderId="1" xfId="1" applyFont="1" applyFill="1" applyBorder="1" applyAlignment="1">
      <alignment horizontal="left" vertical="top" wrapText="1"/>
    </xf>
    <xf numFmtId="0" fontId="8" fillId="6" borderId="1" xfId="1" applyFont="1" applyFill="1" applyBorder="1" applyAlignment="1">
      <alignment horizontal="left" vertical="top"/>
    </xf>
    <xf numFmtId="0" fontId="8" fillId="6" borderId="2" xfId="1" applyFont="1" applyFill="1" applyBorder="1" applyAlignment="1">
      <alignment horizontal="left" vertical="top"/>
    </xf>
    <xf numFmtId="0" fontId="8" fillId="6" borderId="3" xfId="1" applyFont="1" applyFill="1" applyBorder="1" applyAlignment="1">
      <alignment horizontal="left" vertical="top"/>
    </xf>
    <xf numFmtId="0" fontId="4" fillId="0" borderId="4" xfId="1" applyFont="1" applyBorder="1" applyAlignment="1">
      <alignment horizontal="center" vertical="top" wrapText="1"/>
    </xf>
    <xf numFmtId="0" fontId="3" fillId="0" borderId="5" xfId="1" applyFont="1" applyBorder="1"/>
    <xf numFmtId="0" fontId="4" fillId="0" borderId="4" xfId="1" applyFont="1" applyBorder="1" applyAlignment="1">
      <alignment horizontal="center" vertical="center" wrapText="1"/>
    </xf>
    <xf numFmtId="0" fontId="11" fillId="0" borderId="7" xfId="1" applyFont="1" applyBorder="1" applyAlignment="1">
      <alignment horizontal="left" vertical="center" wrapText="1"/>
    </xf>
    <xf numFmtId="0" fontId="12" fillId="0" borderId="8" xfId="1" applyFont="1" applyBorder="1"/>
    <xf numFmtId="0" fontId="12" fillId="0" borderId="9" xfId="1" applyFont="1" applyBorder="1"/>
    <xf numFmtId="0" fontId="4" fillId="0" borderId="7" xfId="1" applyFont="1" applyBorder="1" applyAlignment="1">
      <alignment horizontal="left" vertical="center"/>
    </xf>
    <xf numFmtId="0" fontId="3" fillId="0" borderId="8" xfId="1" applyFont="1" applyBorder="1"/>
    <xf numFmtId="0" fontId="3" fillId="0" borderId="9" xfId="1" applyFont="1" applyBorder="1"/>
    <xf numFmtId="0" fontId="1" fillId="0" borderId="0" xfId="1" applyFont="1" applyAlignment="1">
      <alignment horizontal="center"/>
    </xf>
    <xf numFmtId="0" fontId="1" fillId="0" borderId="0" xfId="1" applyFont="1" applyAlignment="1"/>
    <xf numFmtId="0" fontId="13" fillId="8" borderId="10" xfId="1" applyFont="1" applyFill="1" applyBorder="1" applyAlignment="1">
      <alignment horizontal="justify" vertical="justify" wrapText="1"/>
    </xf>
    <xf numFmtId="0" fontId="13" fillId="0" borderId="11" xfId="1" applyFont="1" applyBorder="1" applyAlignment="1">
      <alignment horizontal="justify" vertical="justify"/>
    </xf>
    <xf numFmtId="0" fontId="13" fillId="0" borderId="12" xfId="1" applyFont="1" applyBorder="1" applyAlignment="1">
      <alignment horizontal="justify" vertical="justify"/>
    </xf>
    <xf numFmtId="0" fontId="14" fillId="0" borderId="14" xfId="1" applyFont="1" applyBorder="1" applyAlignment="1">
      <alignment horizontal="justify" vertical="center" wrapText="1"/>
    </xf>
    <xf numFmtId="0" fontId="12" fillId="0" borderId="0" xfId="1" applyFont="1" applyBorder="1" applyAlignment="1">
      <alignment horizontal="justify" vertical="center"/>
    </xf>
    <xf numFmtId="0" fontId="12" fillId="0" borderId="17" xfId="1" applyFont="1" applyBorder="1" applyAlignment="1">
      <alignment horizontal="justify" vertical="center"/>
    </xf>
    <xf numFmtId="0" fontId="12" fillId="0" borderId="18" xfId="1" applyFont="1" applyBorder="1" applyAlignment="1">
      <alignment horizontal="justify" vertical="center"/>
    </xf>
    <xf numFmtId="0" fontId="7" fillId="0" borderId="14" xfId="1" applyFont="1" applyBorder="1" applyAlignment="1">
      <alignment horizontal="right" vertical="center"/>
    </xf>
    <xf numFmtId="0" fontId="3" fillId="0" borderId="0" xfId="1" applyFont="1" applyBorder="1" applyAlignment="1">
      <alignment vertical="center"/>
    </xf>
    <xf numFmtId="0" fontId="3" fillId="0" borderId="15" xfId="1" applyFont="1" applyBorder="1" applyAlignment="1">
      <alignment vertical="center"/>
    </xf>
    <xf numFmtId="0" fontId="7" fillId="0" borderId="1" xfId="1" applyFont="1" applyBorder="1" applyAlignment="1">
      <alignment horizontal="center" vertical="center"/>
    </xf>
    <xf numFmtId="0" fontId="3" fillId="0" borderId="2" xfId="1" applyFont="1" applyBorder="1" applyAlignment="1">
      <alignment vertical="center"/>
    </xf>
    <xf numFmtId="0" fontId="3" fillId="0" borderId="3" xfId="1" applyFont="1" applyBorder="1" applyAlignment="1">
      <alignment vertical="center"/>
    </xf>
    <xf numFmtId="0" fontId="13" fillId="8" borderId="1" xfId="1" applyFont="1" applyFill="1" applyBorder="1" applyAlignment="1">
      <alignment horizontal="left" vertical="center" wrapText="1"/>
    </xf>
    <xf numFmtId="0" fontId="3" fillId="0" borderId="2" xfId="1" applyFont="1" applyBorder="1" applyAlignment="1">
      <alignment horizontal="left" vertical="center"/>
    </xf>
    <xf numFmtId="0" fontId="3" fillId="0" borderId="3" xfId="1" applyFont="1" applyBorder="1" applyAlignment="1">
      <alignment horizontal="left" vertical="center"/>
    </xf>
    <xf numFmtId="0" fontId="4" fillId="0" borderId="18" xfId="1" applyFont="1" applyBorder="1" applyAlignment="1">
      <alignment horizontal="center"/>
    </xf>
    <xf numFmtId="0" fontId="3" fillId="0" borderId="18" xfId="1" applyFont="1" applyBorder="1"/>
    <xf numFmtId="0" fontId="3" fillId="0" borderId="19" xfId="1" applyFont="1" applyBorder="1"/>
    <xf numFmtId="0" fontId="1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16" fillId="0" borderId="0" xfId="1" applyFont="1" applyAlignment="1"/>
    <xf numFmtId="2" fontId="16" fillId="0" borderId="0" xfId="1" applyNumberFormat="1" applyFont="1" applyAlignment="1"/>
    <xf numFmtId="2" fontId="17" fillId="10" borderId="0" xfId="1" applyNumberFormat="1" applyFont="1" applyFill="1" applyAlignmen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0"/>
  <sheetViews>
    <sheetView tabSelected="1" topLeftCell="A13" workbookViewId="0">
      <selection activeCell="P32" sqref="P32"/>
    </sheetView>
  </sheetViews>
  <sheetFormatPr defaultColWidth="14.42578125" defaultRowHeight="15" x14ac:dyDescent="0.25"/>
  <cols>
    <col min="1" max="1" width="10.5703125" style="39" customWidth="1"/>
    <col min="2" max="2" width="18.5703125" style="39" customWidth="1"/>
    <col min="3" max="4" width="12.7109375" style="39" customWidth="1"/>
    <col min="5" max="5" width="14.7109375" style="39" customWidth="1"/>
    <col min="6" max="6" width="12.42578125" style="39" customWidth="1"/>
    <col min="7" max="7" width="15.140625" style="39" customWidth="1"/>
    <col min="8" max="9" width="12.7109375" style="39" customWidth="1"/>
    <col min="10" max="10" width="15" style="39" customWidth="1"/>
    <col min="11" max="11" width="9.140625" style="39" customWidth="1"/>
    <col min="12" max="12" width="13" style="39" customWidth="1"/>
    <col min="13" max="13" width="12.7109375" style="39" customWidth="1"/>
    <col min="14" max="14" width="14.28515625" style="39" customWidth="1"/>
    <col min="15" max="15" width="7.85546875" style="39" customWidth="1"/>
    <col min="16" max="17" width="9.140625" style="39" customWidth="1"/>
    <col min="18" max="16384" width="14.42578125" style="39"/>
  </cols>
  <sheetData>
    <row r="1" spans="1:17" ht="24" x14ac:dyDescent="0.4">
      <c r="A1" s="101" t="s">
        <v>0</v>
      </c>
      <c r="B1" s="102"/>
      <c r="C1" s="102"/>
      <c r="D1" s="102"/>
      <c r="E1" s="102"/>
      <c r="F1" s="102"/>
      <c r="G1" s="102"/>
      <c r="H1" s="102"/>
      <c r="I1" s="102"/>
      <c r="J1" s="103"/>
      <c r="K1" s="1"/>
      <c r="L1" s="2"/>
      <c r="M1" s="2"/>
      <c r="N1" s="2"/>
      <c r="O1" s="3"/>
      <c r="P1" s="4" t="s">
        <v>1</v>
      </c>
      <c r="Q1" s="2"/>
    </row>
    <row r="2" spans="1:17" ht="18.75" x14ac:dyDescent="0.3">
      <c r="A2" s="104" t="s">
        <v>2</v>
      </c>
      <c r="B2" s="102"/>
      <c r="C2" s="102"/>
      <c r="D2" s="102"/>
      <c r="E2" s="102"/>
      <c r="F2" s="102"/>
      <c r="G2" s="102"/>
      <c r="H2" s="102"/>
      <c r="I2" s="102"/>
      <c r="J2" s="103"/>
      <c r="K2" s="2"/>
      <c r="L2" s="2"/>
      <c r="M2" s="2"/>
      <c r="N2" s="2"/>
      <c r="O2" s="5"/>
      <c r="P2" s="4" t="s">
        <v>3</v>
      </c>
      <c r="Q2" s="2"/>
    </row>
    <row r="3" spans="1:17" ht="18.75" customHeight="1" x14ac:dyDescent="0.25">
      <c r="A3" s="105" t="s">
        <v>131</v>
      </c>
      <c r="B3" s="106"/>
      <c r="C3" s="106"/>
      <c r="D3" s="106"/>
      <c r="E3" s="106"/>
      <c r="F3" s="106"/>
      <c r="G3" s="106"/>
      <c r="H3" s="106"/>
      <c r="I3" s="106"/>
      <c r="J3" s="107"/>
      <c r="K3" s="6"/>
      <c r="L3" s="6"/>
      <c r="N3" s="6"/>
      <c r="O3" s="6"/>
      <c r="P3" s="6"/>
      <c r="Q3" s="6"/>
    </row>
    <row r="4" spans="1:17" ht="24" x14ac:dyDescent="0.4">
      <c r="A4" s="101" t="s">
        <v>4</v>
      </c>
      <c r="B4" s="102"/>
      <c r="C4" s="102"/>
      <c r="D4" s="102"/>
      <c r="E4" s="102"/>
      <c r="F4" s="102"/>
      <c r="G4" s="102"/>
      <c r="H4" s="102"/>
      <c r="I4" s="102"/>
      <c r="J4" s="103"/>
      <c r="K4" s="2"/>
      <c r="L4" s="2"/>
      <c r="M4" s="6"/>
      <c r="N4" s="2"/>
      <c r="O4" s="2"/>
      <c r="P4" s="2"/>
      <c r="Q4" s="2"/>
    </row>
    <row r="5" spans="1:17" x14ac:dyDescent="0.25">
      <c r="A5" s="108" t="s">
        <v>5</v>
      </c>
      <c r="B5" s="103"/>
      <c r="C5" s="109" t="s">
        <v>6</v>
      </c>
      <c r="D5" s="102"/>
      <c r="E5" s="102"/>
      <c r="F5" s="102"/>
      <c r="G5" s="102"/>
      <c r="H5" s="102"/>
      <c r="I5" s="102"/>
      <c r="J5" s="103"/>
      <c r="K5" s="2"/>
      <c r="L5" s="2"/>
      <c r="M5" s="2"/>
      <c r="N5" s="2"/>
      <c r="O5" s="2"/>
      <c r="P5" s="2"/>
      <c r="Q5" s="2"/>
    </row>
    <row r="6" spans="1:17" ht="45" customHeight="1" x14ac:dyDescent="0.25">
      <c r="A6" s="110" t="s">
        <v>7</v>
      </c>
      <c r="B6" s="103"/>
      <c r="C6" s="111" t="s">
        <v>8</v>
      </c>
      <c r="D6" s="102"/>
      <c r="E6" s="102"/>
      <c r="F6" s="102"/>
      <c r="G6" s="102"/>
      <c r="H6" s="102"/>
      <c r="I6" s="102"/>
      <c r="J6" s="103"/>
      <c r="K6" s="2"/>
      <c r="L6" s="2"/>
      <c r="M6" s="2"/>
      <c r="N6" s="2"/>
      <c r="O6" s="2"/>
      <c r="P6" s="2"/>
      <c r="Q6" s="2"/>
    </row>
    <row r="7" spans="1:17" x14ac:dyDescent="0.25">
      <c r="A7" s="110" t="s">
        <v>9</v>
      </c>
      <c r="B7" s="103"/>
      <c r="C7" s="112" t="s">
        <v>10</v>
      </c>
      <c r="D7" s="102"/>
      <c r="E7" s="102"/>
      <c r="F7" s="102"/>
      <c r="G7" s="102"/>
      <c r="H7" s="102"/>
      <c r="I7" s="102"/>
      <c r="J7" s="103"/>
      <c r="K7" s="2"/>
      <c r="L7" s="2"/>
      <c r="M7" s="2"/>
      <c r="N7" s="2"/>
      <c r="O7" s="2"/>
      <c r="P7" s="2"/>
      <c r="Q7" s="2"/>
    </row>
    <row r="8" spans="1:17" x14ac:dyDescent="0.25">
      <c r="A8" s="110" t="s">
        <v>11</v>
      </c>
      <c r="B8" s="103"/>
      <c r="C8" s="112" t="s">
        <v>12</v>
      </c>
      <c r="D8" s="102"/>
      <c r="E8" s="102"/>
      <c r="F8" s="102"/>
      <c r="G8" s="102"/>
      <c r="H8" s="102"/>
      <c r="I8" s="102"/>
      <c r="J8" s="103"/>
      <c r="K8" s="2"/>
      <c r="L8" s="2"/>
      <c r="M8" s="2"/>
      <c r="N8" s="2"/>
      <c r="O8" s="2"/>
      <c r="P8" s="2"/>
      <c r="Q8" s="2"/>
    </row>
    <row r="9" spans="1:17" x14ac:dyDescent="0.25">
      <c r="A9" s="113" t="s">
        <v>13</v>
      </c>
      <c r="B9" s="103"/>
      <c r="C9" s="114" t="s">
        <v>132</v>
      </c>
      <c r="D9" s="115"/>
      <c r="E9" s="115"/>
      <c r="F9" s="115"/>
      <c r="G9" s="115"/>
      <c r="H9" s="115"/>
      <c r="I9" s="115"/>
      <c r="J9" s="116"/>
      <c r="K9" s="6"/>
      <c r="L9" s="6"/>
      <c r="M9" s="6"/>
      <c r="N9" s="6"/>
      <c r="O9" s="6"/>
      <c r="P9" s="6"/>
      <c r="Q9" s="6"/>
    </row>
    <row r="10" spans="1:17" x14ac:dyDescent="0.25">
      <c r="A10" s="110" t="s">
        <v>14</v>
      </c>
      <c r="B10" s="103"/>
      <c r="C10" s="114"/>
      <c r="D10" s="115"/>
      <c r="E10" s="115"/>
      <c r="F10" s="115"/>
      <c r="G10" s="115"/>
      <c r="H10" s="115"/>
      <c r="I10" s="115"/>
      <c r="J10" s="116"/>
      <c r="K10" s="2"/>
      <c r="L10" s="2"/>
      <c r="M10" s="2"/>
      <c r="N10" s="2"/>
      <c r="O10" s="2"/>
      <c r="P10" s="2"/>
      <c r="Q10" s="2"/>
    </row>
    <row r="11" spans="1:17" ht="33" customHeight="1" x14ac:dyDescent="0.25">
      <c r="A11" s="117" t="s">
        <v>15</v>
      </c>
      <c r="B11" s="117" t="s">
        <v>16</v>
      </c>
      <c r="C11" s="119" t="s">
        <v>17</v>
      </c>
      <c r="D11" s="119" t="s">
        <v>18</v>
      </c>
      <c r="E11" s="117" t="s">
        <v>19</v>
      </c>
      <c r="F11" s="117" t="s">
        <v>15</v>
      </c>
      <c r="G11" s="117" t="s">
        <v>16</v>
      </c>
      <c r="H11" s="119" t="s">
        <v>17</v>
      </c>
      <c r="I11" s="119" t="s">
        <v>18</v>
      </c>
      <c r="J11" s="117" t="s">
        <v>19</v>
      </c>
      <c r="K11" s="2"/>
      <c r="L11" s="147" t="s">
        <v>16</v>
      </c>
      <c r="M11" s="148" t="s">
        <v>287</v>
      </c>
      <c r="N11" s="148"/>
      <c r="O11" s="2"/>
      <c r="P11" s="2"/>
      <c r="Q11" s="2"/>
    </row>
    <row r="12" spans="1:17" ht="13.5" customHeight="1" x14ac:dyDescent="0.25">
      <c r="A12" s="118"/>
      <c r="B12" s="118"/>
      <c r="C12" s="118"/>
      <c r="D12" s="118"/>
      <c r="E12" s="118"/>
      <c r="F12" s="118"/>
      <c r="G12" s="118"/>
      <c r="H12" s="118"/>
      <c r="I12" s="118"/>
      <c r="J12" s="118"/>
      <c r="K12" s="2"/>
      <c r="L12" s="147"/>
      <c r="M12" s="7" t="s">
        <v>17</v>
      </c>
      <c r="N12" s="2" t="s">
        <v>18</v>
      </c>
      <c r="O12" s="2"/>
      <c r="P12" s="2"/>
      <c r="Q12" s="2"/>
    </row>
    <row r="13" spans="1:17" x14ac:dyDescent="0.25">
      <c r="A13" s="8">
        <v>1</v>
      </c>
      <c r="B13" s="9" t="s">
        <v>20</v>
      </c>
      <c r="C13" s="37">
        <v>0</v>
      </c>
      <c r="D13" s="10">
        <v>210</v>
      </c>
      <c r="E13" s="11">
        <f t="shared" ref="E13:E60" si="0">SUM(C13,D13)</f>
        <v>210</v>
      </c>
      <c r="F13" s="8">
        <v>49</v>
      </c>
      <c r="G13" s="12" t="s">
        <v>21</v>
      </c>
      <c r="H13" s="37">
        <v>0</v>
      </c>
      <c r="I13" s="10">
        <v>210</v>
      </c>
      <c r="J13" s="8">
        <f t="shared" ref="J13:J60" si="1">SUM(H13,I13)</f>
        <v>210</v>
      </c>
      <c r="K13" s="2"/>
      <c r="L13" s="2"/>
      <c r="M13" s="7"/>
      <c r="N13" s="7"/>
      <c r="O13" s="2"/>
      <c r="P13" s="2"/>
      <c r="Q13" s="2"/>
    </row>
    <row r="14" spans="1:17" x14ac:dyDescent="0.25">
      <c r="A14" s="8">
        <f t="shared" ref="A14:A36" si="2">A13+1</f>
        <v>2</v>
      </c>
      <c r="B14" s="9" t="s">
        <v>22</v>
      </c>
      <c r="C14" s="37">
        <v>0</v>
      </c>
      <c r="D14" s="10">
        <v>210</v>
      </c>
      <c r="E14" s="11">
        <f t="shared" si="0"/>
        <v>210</v>
      </c>
      <c r="F14" s="8">
        <f t="shared" ref="F14:F36" si="3">F13+1</f>
        <v>50</v>
      </c>
      <c r="G14" s="12" t="s">
        <v>23</v>
      </c>
      <c r="H14" s="37">
        <v>0</v>
      </c>
      <c r="I14" s="10">
        <v>210</v>
      </c>
      <c r="J14" s="8">
        <f t="shared" si="1"/>
        <v>210</v>
      </c>
      <c r="K14" s="2"/>
      <c r="L14" s="2" t="s">
        <v>20</v>
      </c>
      <c r="M14" s="7">
        <f>AVERAGE(C13:C16)</f>
        <v>0</v>
      </c>
      <c r="N14" s="7">
        <f>AVERAGE(D13:D16)</f>
        <v>210</v>
      </c>
      <c r="O14" s="2"/>
      <c r="P14" s="2"/>
      <c r="Q14" s="2"/>
    </row>
    <row r="15" spans="1:17" x14ac:dyDescent="0.25">
      <c r="A15" s="8">
        <f t="shared" si="2"/>
        <v>3</v>
      </c>
      <c r="B15" s="9" t="s">
        <v>24</v>
      </c>
      <c r="C15" s="37">
        <v>0</v>
      </c>
      <c r="D15" s="10">
        <v>210</v>
      </c>
      <c r="E15" s="11">
        <f t="shared" si="0"/>
        <v>210</v>
      </c>
      <c r="F15" s="8">
        <f t="shared" si="3"/>
        <v>51</v>
      </c>
      <c r="G15" s="12" t="s">
        <v>25</v>
      </c>
      <c r="H15" s="37">
        <v>0</v>
      </c>
      <c r="I15" s="10">
        <v>210</v>
      </c>
      <c r="J15" s="8">
        <f t="shared" si="1"/>
        <v>210</v>
      </c>
      <c r="K15" s="2"/>
      <c r="L15" s="2" t="s">
        <v>28</v>
      </c>
      <c r="M15" s="7">
        <f>AVERAGE(C17:C20)</f>
        <v>0</v>
      </c>
      <c r="N15" s="7">
        <f>AVERAGE(D17:D20)</f>
        <v>210</v>
      </c>
      <c r="O15" s="2"/>
      <c r="P15" s="2"/>
      <c r="Q15" s="2"/>
    </row>
    <row r="16" spans="1:17" x14ac:dyDescent="0.25">
      <c r="A16" s="8">
        <f t="shared" si="2"/>
        <v>4</v>
      </c>
      <c r="B16" s="9" t="s">
        <v>26</v>
      </c>
      <c r="C16" s="37">
        <v>0</v>
      </c>
      <c r="D16" s="10">
        <v>210</v>
      </c>
      <c r="E16" s="11">
        <f t="shared" si="0"/>
        <v>210</v>
      </c>
      <c r="F16" s="8">
        <f t="shared" si="3"/>
        <v>52</v>
      </c>
      <c r="G16" s="12" t="s">
        <v>27</v>
      </c>
      <c r="H16" s="37">
        <v>0</v>
      </c>
      <c r="I16" s="10">
        <v>210</v>
      </c>
      <c r="J16" s="8">
        <f t="shared" si="1"/>
        <v>210</v>
      </c>
      <c r="K16" s="2"/>
      <c r="L16" s="2" t="s">
        <v>36</v>
      </c>
      <c r="M16" s="7">
        <f>AVERAGE(C21:C24)</f>
        <v>0</v>
      </c>
      <c r="N16" s="7">
        <f>AVERAGE(D21:D24)</f>
        <v>210</v>
      </c>
      <c r="O16" s="2"/>
      <c r="P16" s="2"/>
      <c r="Q16" s="2"/>
    </row>
    <row r="17" spans="1:17" x14ac:dyDescent="0.25">
      <c r="A17" s="8">
        <f t="shared" si="2"/>
        <v>5</v>
      </c>
      <c r="B17" s="9" t="s">
        <v>28</v>
      </c>
      <c r="C17" s="37">
        <v>0</v>
      </c>
      <c r="D17" s="10">
        <v>210</v>
      </c>
      <c r="E17" s="11">
        <f t="shared" si="0"/>
        <v>210</v>
      </c>
      <c r="F17" s="8">
        <f t="shared" si="3"/>
        <v>53</v>
      </c>
      <c r="G17" s="12" t="s">
        <v>29</v>
      </c>
      <c r="H17" s="37">
        <v>0</v>
      </c>
      <c r="I17" s="10">
        <v>210</v>
      </c>
      <c r="J17" s="8">
        <f t="shared" si="1"/>
        <v>210</v>
      </c>
      <c r="K17" s="2"/>
      <c r="L17" s="2" t="s">
        <v>44</v>
      </c>
      <c r="M17" s="7">
        <f>AVERAGE(C25:C28)</f>
        <v>0</v>
      </c>
      <c r="N17" s="7">
        <f>AVERAGE(D25:D28)</f>
        <v>210</v>
      </c>
      <c r="O17" s="2"/>
      <c r="P17" s="2"/>
      <c r="Q17" s="2"/>
    </row>
    <row r="18" spans="1:17" x14ac:dyDescent="0.25">
      <c r="A18" s="8">
        <f t="shared" si="2"/>
        <v>6</v>
      </c>
      <c r="B18" s="9" t="s">
        <v>30</v>
      </c>
      <c r="C18" s="37">
        <v>0</v>
      </c>
      <c r="D18" s="10">
        <v>210</v>
      </c>
      <c r="E18" s="11">
        <f t="shared" si="0"/>
        <v>210</v>
      </c>
      <c r="F18" s="8">
        <f t="shared" si="3"/>
        <v>54</v>
      </c>
      <c r="G18" s="12" t="s">
        <v>31</v>
      </c>
      <c r="H18" s="37">
        <v>0</v>
      </c>
      <c r="I18" s="10">
        <v>210</v>
      </c>
      <c r="J18" s="8">
        <f t="shared" si="1"/>
        <v>210</v>
      </c>
      <c r="K18" s="2"/>
      <c r="L18" s="2" t="s">
        <v>52</v>
      </c>
      <c r="M18" s="7">
        <f>AVERAGE(C29:C32)</f>
        <v>0</v>
      </c>
      <c r="N18" s="7">
        <f>AVERAGE(D29:D32)</f>
        <v>210</v>
      </c>
      <c r="O18" s="2"/>
      <c r="P18" s="2"/>
      <c r="Q18" s="2"/>
    </row>
    <row r="19" spans="1:17" x14ac:dyDescent="0.25">
      <c r="A19" s="8">
        <f t="shared" si="2"/>
        <v>7</v>
      </c>
      <c r="B19" s="9" t="s">
        <v>32</v>
      </c>
      <c r="C19" s="37">
        <v>0</v>
      </c>
      <c r="D19" s="10">
        <v>210</v>
      </c>
      <c r="E19" s="11">
        <f t="shared" si="0"/>
        <v>210</v>
      </c>
      <c r="F19" s="8">
        <f t="shared" si="3"/>
        <v>55</v>
      </c>
      <c r="G19" s="12" t="s">
        <v>33</v>
      </c>
      <c r="H19" s="37">
        <v>0</v>
      </c>
      <c r="I19" s="10">
        <v>210</v>
      </c>
      <c r="J19" s="8">
        <f t="shared" si="1"/>
        <v>210</v>
      </c>
      <c r="K19" s="2"/>
      <c r="L19" s="2" t="s">
        <v>60</v>
      </c>
      <c r="M19" s="7">
        <f>AVERAGE(C33:C36)</f>
        <v>0</v>
      </c>
      <c r="N19" s="7">
        <f>AVERAGE(D33:D36)</f>
        <v>210</v>
      </c>
      <c r="O19" s="2"/>
      <c r="P19" s="2"/>
      <c r="Q19" s="2"/>
    </row>
    <row r="20" spans="1:17" x14ac:dyDescent="0.25">
      <c r="A20" s="8">
        <f t="shared" si="2"/>
        <v>8</v>
      </c>
      <c r="B20" s="9" t="s">
        <v>34</v>
      </c>
      <c r="C20" s="37">
        <v>0</v>
      </c>
      <c r="D20" s="10">
        <v>210</v>
      </c>
      <c r="E20" s="11">
        <f t="shared" si="0"/>
        <v>210</v>
      </c>
      <c r="F20" s="8">
        <f t="shared" si="3"/>
        <v>56</v>
      </c>
      <c r="G20" s="12" t="s">
        <v>35</v>
      </c>
      <c r="H20" s="37">
        <v>0</v>
      </c>
      <c r="I20" s="10">
        <v>210</v>
      </c>
      <c r="J20" s="8">
        <f t="shared" si="1"/>
        <v>210</v>
      </c>
      <c r="K20" s="2"/>
      <c r="L20" s="2" t="s">
        <v>68</v>
      </c>
      <c r="M20" s="7">
        <f>AVERAGE(C37:C40)</f>
        <v>0</v>
      </c>
      <c r="N20" s="7">
        <f>AVERAGE(D37:D40)</f>
        <v>210</v>
      </c>
      <c r="O20" s="2"/>
      <c r="P20" s="2"/>
      <c r="Q20" s="2"/>
    </row>
    <row r="21" spans="1:17" ht="15.75" customHeight="1" x14ac:dyDescent="0.25">
      <c r="A21" s="8">
        <f t="shared" si="2"/>
        <v>9</v>
      </c>
      <c r="B21" s="9" t="s">
        <v>36</v>
      </c>
      <c r="C21" s="37">
        <v>0</v>
      </c>
      <c r="D21" s="10">
        <v>210</v>
      </c>
      <c r="E21" s="11">
        <f t="shared" si="0"/>
        <v>210</v>
      </c>
      <c r="F21" s="8">
        <f t="shared" si="3"/>
        <v>57</v>
      </c>
      <c r="G21" s="12" t="s">
        <v>37</v>
      </c>
      <c r="H21" s="37">
        <v>0</v>
      </c>
      <c r="I21" s="10">
        <v>210</v>
      </c>
      <c r="J21" s="8">
        <f t="shared" si="1"/>
        <v>210</v>
      </c>
      <c r="K21" s="2"/>
      <c r="L21" s="2" t="s">
        <v>76</v>
      </c>
      <c r="M21" s="7">
        <f>AVERAGE(C41:C44)</f>
        <v>0</v>
      </c>
      <c r="N21" s="7">
        <f>AVERAGE(D41:D44)</f>
        <v>210</v>
      </c>
      <c r="O21" s="2"/>
      <c r="P21" s="2"/>
      <c r="Q21" s="2"/>
    </row>
    <row r="22" spans="1:17" ht="15.75" customHeight="1" x14ac:dyDescent="0.25">
      <c r="A22" s="8">
        <f t="shared" si="2"/>
        <v>10</v>
      </c>
      <c r="B22" s="9" t="s">
        <v>38</v>
      </c>
      <c r="C22" s="37">
        <v>0</v>
      </c>
      <c r="D22" s="10">
        <v>210</v>
      </c>
      <c r="E22" s="11">
        <f t="shared" si="0"/>
        <v>210</v>
      </c>
      <c r="F22" s="8">
        <f t="shared" si="3"/>
        <v>58</v>
      </c>
      <c r="G22" s="12" t="s">
        <v>39</v>
      </c>
      <c r="H22" s="37">
        <v>0</v>
      </c>
      <c r="I22" s="10">
        <v>210</v>
      </c>
      <c r="J22" s="8">
        <f t="shared" si="1"/>
        <v>210</v>
      </c>
      <c r="K22" s="2"/>
      <c r="L22" s="2" t="s">
        <v>84</v>
      </c>
      <c r="M22" s="7">
        <f>AVERAGE(C45:C48)</f>
        <v>0</v>
      </c>
      <c r="N22" s="7">
        <f>AVERAGE(D45:D48)</f>
        <v>210</v>
      </c>
      <c r="O22" s="2"/>
      <c r="P22" s="2"/>
      <c r="Q22" s="2"/>
    </row>
    <row r="23" spans="1:17" ht="15.75" customHeight="1" x14ac:dyDescent="0.25">
      <c r="A23" s="8">
        <f t="shared" si="2"/>
        <v>11</v>
      </c>
      <c r="B23" s="9" t="s">
        <v>40</v>
      </c>
      <c r="C23" s="37">
        <v>0</v>
      </c>
      <c r="D23" s="10">
        <v>210</v>
      </c>
      <c r="E23" s="11">
        <f t="shared" si="0"/>
        <v>210</v>
      </c>
      <c r="F23" s="8">
        <f t="shared" si="3"/>
        <v>59</v>
      </c>
      <c r="G23" s="12" t="s">
        <v>41</v>
      </c>
      <c r="H23" s="37">
        <v>0</v>
      </c>
      <c r="I23" s="10">
        <v>210</v>
      </c>
      <c r="J23" s="8">
        <f t="shared" si="1"/>
        <v>210</v>
      </c>
      <c r="K23" s="2"/>
      <c r="L23" s="2" t="s">
        <v>92</v>
      </c>
      <c r="M23" s="7">
        <f>AVERAGE(C49:C52)</f>
        <v>0</v>
      </c>
      <c r="N23" s="7">
        <f>AVERAGE(D49:D52)</f>
        <v>210</v>
      </c>
      <c r="O23" s="2"/>
      <c r="P23" s="2"/>
      <c r="Q23" s="2"/>
    </row>
    <row r="24" spans="1:17" ht="15.75" customHeight="1" x14ac:dyDescent="0.25">
      <c r="A24" s="8">
        <f t="shared" si="2"/>
        <v>12</v>
      </c>
      <c r="B24" s="9" t="s">
        <v>42</v>
      </c>
      <c r="C24" s="37">
        <v>0</v>
      </c>
      <c r="D24" s="10">
        <v>210</v>
      </c>
      <c r="E24" s="11">
        <f t="shared" si="0"/>
        <v>210</v>
      </c>
      <c r="F24" s="8">
        <f t="shared" si="3"/>
        <v>60</v>
      </c>
      <c r="G24" s="12" t="s">
        <v>43</v>
      </c>
      <c r="H24" s="37">
        <v>0</v>
      </c>
      <c r="I24" s="10">
        <v>210</v>
      </c>
      <c r="J24" s="8">
        <f t="shared" si="1"/>
        <v>210</v>
      </c>
      <c r="K24" s="2"/>
      <c r="L24" s="13" t="s">
        <v>100</v>
      </c>
      <c r="M24" s="7">
        <f>AVERAGE(C53:C56)</f>
        <v>0</v>
      </c>
      <c r="N24" s="7">
        <f>AVERAGE(D53:D56)</f>
        <v>210</v>
      </c>
      <c r="O24" s="2"/>
      <c r="P24" s="2"/>
      <c r="Q24" s="2"/>
    </row>
    <row r="25" spans="1:17" ht="15.75" customHeight="1" x14ac:dyDescent="0.25">
      <c r="A25" s="8">
        <f t="shared" si="2"/>
        <v>13</v>
      </c>
      <c r="B25" s="9" t="s">
        <v>44</v>
      </c>
      <c r="C25" s="37">
        <v>0</v>
      </c>
      <c r="D25" s="10">
        <v>210</v>
      </c>
      <c r="E25" s="11">
        <f t="shared" si="0"/>
        <v>210</v>
      </c>
      <c r="F25" s="8">
        <f t="shared" si="3"/>
        <v>61</v>
      </c>
      <c r="G25" s="12" t="s">
        <v>45</v>
      </c>
      <c r="H25" s="37">
        <v>0</v>
      </c>
      <c r="I25" s="10">
        <v>210</v>
      </c>
      <c r="J25" s="8">
        <f t="shared" si="1"/>
        <v>210</v>
      </c>
      <c r="K25" s="2"/>
      <c r="L25" s="16" t="s">
        <v>108</v>
      </c>
      <c r="M25" s="7">
        <f>AVERAGE(C57:C60)</f>
        <v>0</v>
      </c>
      <c r="N25" s="7">
        <f>AVERAGE(D57:D60)</f>
        <v>210</v>
      </c>
      <c r="O25" s="2"/>
      <c r="P25" s="2"/>
      <c r="Q25" s="2"/>
    </row>
    <row r="26" spans="1:17" ht="15.75" customHeight="1" x14ac:dyDescent="0.25">
      <c r="A26" s="8">
        <f t="shared" si="2"/>
        <v>14</v>
      </c>
      <c r="B26" s="9" t="s">
        <v>46</v>
      </c>
      <c r="C26" s="37">
        <v>0</v>
      </c>
      <c r="D26" s="10">
        <v>210</v>
      </c>
      <c r="E26" s="11">
        <f t="shared" si="0"/>
        <v>210</v>
      </c>
      <c r="F26" s="8">
        <f t="shared" si="3"/>
        <v>62</v>
      </c>
      <c r="G26" s="12" t="s">
        <v>47</v>
      </c>
      <c r="H26" s="37">
        <v>0</v>
      </c>
      <c r="I26" s="10">
        <v>210</v>
      </c>
      <c r="J26" s="8">
        <f t="shared" si="1"/>
        <v>210</v>
      </c>
      <c r="K26" s="2"/>
      <c r="L26" s="16" t="s">
        <v>21</v>
      </c>
      <c r="M26" s="7">
        <f>AVERAGE(H13:H16)</f>
        <v>0</v>
      </c>
      <c r="N26" s="7">
        <f>AVERAGE(I13:I16)</f>
        <v>210</v>
      </c>
      <c r="O26" s="2"/>
      <c r="P26" s="2"/>
      <c r="Q26" s="2"/>
    </row>
    <row r="27" spans="1:17" ht="15.75" customHeight="1" x14ac:dyDescent="0.25">
      <c r="A27" s="8">
        <f t="shared" si="2"/>
        <v>15</v>
      </c>
      <c r="B27" s="9" t="s">
        <v>48</v>
      </c>
      <c r="C27" s="37">
        <v>0</v>
      </c>
      <c r="D27" s="10">
        <v>210</v>
      </c>
      <c r="E27" s="11">
        <f t="shared" si="0"/>
        <v>210</v>
      </c>
      <c r="F27" s="8">
        <f t="shared" si="3"/>
        <v>63</v>
      </c>
      <c r="G27" s="12" t="s">
        <v>49</v>
      </c>
      <c r="H27" s="37">
        <v>0</v>
      </c>
      <c r="I27" s="10">
        <v>210</v>
      </c>
      <c r="J27" s="8">
        <f t="shared" si="1"/>
        <v>210</v>
      </c>
      <c r="K27" s="2"/>
      <c r="L27" s="24" t="s">
        <v>29</v>
      </c>
      <c r="M27" s="7">
        <f>AVERAGE(H17:H20)</f>
        <v>0</v>
      </c>
      <c r="N27" s="7">
        <f>AVERAGE(I17:I20)</f>
        <v>210</v>
      </c>
      <c r="O27" s="2"/>
      <c r="P27" s="2"/>
      <c r="Q27" s="2"/>
    </row>
    <row r="28" spans="1:17" ht="15.75" customHeight="1" x14ac:dyDescent="0.25">
      <c r="A28" s="8">
        <f t="shared" si="2"/>
        <v>16</v>
      </c>
      <c r="B28" s="9" t="s">
        <v>50</v>
      </c>
      <c r="C28" s="37">
        <v>0</v>
      </c>
      <c r="D28" s="10">
        <v>210</v>
      </c>
      <c r="E28" s="11">
        <f t="shared" si="0"/>
        <v>210</v>
      </c>
      <c r="F28" s="8">
        <f t="shared" si="3"/>
        <v>64</v>
      </c>
      <c r="G28" s="12" t="s">
        <v>51</v>
      </c>
      <c r="H28" s="37">
        <v>0</v>
      </c>
      <c r="I28" s="10">
        <v>210</v>
      </c>
      <c r="J28" s="8">
        <f t="shared" si="1"/>
        <v>210</v>
      </c>
      <c r="K28" s="2"/>
      <c r="L28" s="2" t="s">
        <v>37</v>
      </c>
      <c r="M28" s="7">
        <f>AVERAGE(H21:H24)</f>
        <v>0</v>
      </c>
      <c r="N28" s="7">
        <f>AVERAGE(I21:I24)</f>
        <v>210</v>
      </c>
      <c r="O28" s="2"/>
      <c r="P28" s="2"/>
      <c r="Q28" s="2"/>
    </row>
    <row r="29" spans="1:17" ht="15.75" customHeight="1" x14ac:dyDescent="0.25">
      <c r="A29" s="8">
        <f t="shared" si="2"/>
        <v>17</v>
      </c>
      <c r="B29" s="9" t="s">
        <v>52</v>
      </c>
      <c r="C29" s="37">
        <v>0</v>
      </c>
      <c r="D29" s="10">
        <v>210</v>
      </c>
      <c r="E29" s="11">
        <f t="shared" si="0"/>
        <v>210</v>
      </c>
      <c r="F29" s="8">
        <f t="shared" si="3"/>
        <v>65</v>
      </c>
      <c r="G29" s="12" t="s">
        <v>53</v>
      </c>
      <c r="H29" s="37">
        <v>0</v>
      </c>
      <c r="I29" s="10">
        <v>210</v>
      </c>
      <c r="J29" s="8">
        <f t="shared" si="1"/>
        <v>210</v>
      </c>
      <c r="K29" s="2"/>
      <c r="L29" s="2" t="s">
        <v>45</v>
      </c>
      <c r="M29" s="7">
        <f>AVERAGE(H25:H28)</f>
        <v>0</v>
      </c>
      <c r="N29" s="7">
        <f>AVERAGE(I25:I28)</f>
        <v>210</v>
      </c>
      <c r="O29" s="2"/>
      <c r="P29" s="2"/>
      <c r="Q29" s="2"/>
    </row>
    <row r="30" spans="1:17" ht="15.75" customHeight="1" x14ac:dyDescent="0.25">
      <c r="A30" s="8">
        <f t="shared" si="2"/>
        <v>18</v>
      </c>
      <c r="B30" s="9" t="s">
        <v>54</v>
      </c>
      <c r="C30" s="37">
        <v>0</v>
      </c>
      <c r="D30" s="10">
        <v>210</v>
      </c>
      <c r="E30" s="11">
        <f t="shared" si="0"/>
        <v>210</v>
      </c>
      <c r="F30" s="8">
        <f t="shared" si="3"/>
        <v>66</v>
      </c>
      <c r="G30" s="12" t="s">
        <v>55</v>
      </c>
      <c r="H30" s="37">
        <v>0</v>
      </c>
      <c r="I30" s="10">
        <v>210</v>
      </c>
      <c r="J30" s="8">
        <f t="shared" si="1"/>
        <v>210</v>
      </c>
      <c r="K30" s="2"/>
      <c r="L30" s="2" t="s">
        <v>53</v>
      </c>
      <c r="M30" s="7">
        <f>AVERAGE(H29:H32)</f>
        <v>0</v>
      </c>
      <c r="N30" s="7">
        <f>AVERAGE(I29:I32)</f>
        <v>210</v>
      </c>
      <c r="O30" s="2"/>
      <c r="P30" s="2"/>
      <c r="Q30" s="2"/>
    </row>
    <row r="31" spans="1:17" ht="15.75" customHeight="1" x14ac:dyDescent="0.25">
      <c r="A31" s="8">
        <f t="shared" si="2"/>
        <v>19</v>
      </c>
      <c r="B31" s="9" t="s">
        <v>56</v>
      </c>
      <c r="C31" s="37">
        <v>0</v>
      </c>
      <c r="D31" s="10">
        <v>210</v>
      </c>
      <c r="E31" s="11">
        <f t="shared" si="0"/>
        <v>210</v>
      </c>
      <c r="F31" s="8">
        <f t="shared" si="3"/>
        <v>67</v>
      </c>
      <c r="G31" s="12" t="s">
        <v>57</v>
      </c>
      <c r="H31" s="37">
        <v>0</v>
      </c>
      <c r="I31" s="10">
        <v>210</v>
      </c>
      <c r="J31" s="8">
        <f t="shared" si="1"/>
        <v>210</v>
      </c>
      <c r="K31" s="2"/>
      <c r="L31" s="2" t="s">
        <v>61</v>
      </c>
      <c r="M31" s="7">
        <f>AVERAGE(H33:H36)</f>
        <v>0</v>
      </c>
      <c r="N31" s="7">
        <f>AVERAGE(I33:I36)</f>
        <v>210</v>
      </c>
      <c r="O31" s="2"/>
      <c r="P31" s="2"/>
      <c r="Q31" s="2"/>
    </row>
    <row r="32" spans="1:17" ht="15.75" customHeight="1" x14ac:dyDescent="0.25">
      <c r="A32" s="8">
        <f t="shared" si="2"/>
        <v>20</v>
      </c>
      <c r="B32" s="9" t="s">
        <v>58</v>
      </c>
      <c r="C32" s="37">
        <v>0</v>
      </c>
      <c r="D32" s="10">
        <v>210</v>
      </c>
      <c r="E32" s="11">
        <f t="shared" si="0"/>
        <v>210</v>
      </c>
      <c r="F32" s="8">
        <f t="shared" si="3"/>
        <v>68</v>
      </c>
      <c r="G32" s="12" t="s">
        <v>59</v>
      </c>
      <c r="H32" s="37">
        <v>0</v>
      </c>
      <c r="I32" s="10">
        <v>210</v>
      </c>
      <c r="J32" s="8">
        <f t="shared" si="1"/>
        <v>210</v>
      </c>
      <c r="K32" s="2"/>
      <c r="L32" s="2" t="s">
        <v>69</v>
      </c>
      <c r="M32" s="7">
        <f>AVERAGE(H37:H40)</f>
        <v>0</v>
      </c>
      <c r="N32" s="7">
        <f>AVERAGE(I37:I40)</f>
        <v>210</v>
      </c>
      <c r="O32" s="2"/>
      <c r="P32" s="2"/>
      <c r="Q32" s="2"/>
    </row>
    <row r="33" spans="1:17" ht="15.75" customHeight="1" x14ac:dyDescent="0.25">
      <c r="A33" s="8">
        <f t="shared" si="2"/>
        <v>21</v>
      </c>
      <c r="B33" s="9" t="s">
        <v>60</v>
      </c>
      <c r="C33" s="37">
        <v>0</v>
      </c>
      <c r="D33" s="10">
        <v>210</v>
      </c>
      <c r="E33" s="11">
        <f t="shared" si="0"/>
        <v>210</v>
      </c>
      <c r="F33" s="8">
        <f t="shared" si="3"/>
        <v>69</v>
      </c>
      <c r="G33" s="12" t="s">
        <v>61</v>
      </c>
      <c r="H33" s="37">
        <v>0</v>
      </c>
      <c r="I33" s="10">
        <v>210</v>
      </c>
      <c r="J33" s="8">
        <f t="shared" si="1"/>
        <v>210</v>
      </c>
      <c r="K33" s="2"/>
      <c r="L33" s="2" t="s">
        <v>77</v>
      </c>
      <c r="M33" s="7">
        <f>AVERAGE(H41:H44)</f>
        <v>0</v>
      </c>
      <c r="N33" s="7">
        <f>AVERAGE(I41:I44)</f>
        <v>210</v>
      </c>
      <c r="O33" s="2"/>
      <c r="P33" s="2"/>
      <c r="Q33" s="2"/>
    </row>
    <row r="34" spans="1:17" ht="15.75" customHeight="1" x14ac:dyDescent="0.25">
      <c r="A34" s="8">
        <f t="shared" si="2"/>
        <v>22</v>
      </c>
      <c r="B34" s="9" t="s">
        <v>62</v>
      </c>
      <c r="C34" s="37">
        <v>0</v>
      </c>
      <c r="D34" s="10">
        <v>210</v>
      </c>
      <c r="E34" s="11">
        <f t="shared" si="0"/>
        <v>210</v>
      </c>
      <c r="F34" s="8">
        <f t="shared" si="3"/>
        <v>70</v>
      </c>
      <c r="G34" s="12" t="s">
        <v>63</v>
      </c>
      <c r="H34" s="37">
        <v>0</v>
      </c>
      <c r="I34" s="10">
        <v>210</v>
      </c>
      <c r="J34" s="8">
        <f t="shared" si="1"/>
        <v>210</v>
      </c>
      <c r="K34" s="2"/>
      <c r="L34" s="2" t="s">
        <v>85</v>
      </c>
      <c r="M34" s="7">
        <f>AVERAGE(H45:H48)</f>
        <v>0</v>
      </c>
      <c r="N34" s="7">
        <f>AVERAGE(I45:I48)</f>
        <v>210</v>
      </c>
      <c r="O34" s="2"/>
      <c r="P34" s="2"/>
      <c r="Q34" s="2"/>
    </row>
    <row r="35" spans="1:17" ht="15.75" customHeight="1" x14ac:dyDescent="0.25">
      <c r="A35" s="8">
        <f t="shared" si="2"/>
        <v>23</v>
      </c>
      <c r="B35" s="9" t="s">
        <v>64</v>
      </c>
      <c r="C35" s="37">
        <v>0</v>
      </c>
      <c r="D35" s="10">
        <v>210</v>
      </c>
      <c r="E35" s="11">
        <f t="shared" si="0"/>
        <v>210</v>
      </c>
      <c r="F35" s="8">
        <f t="shared" si="3"/>
        <v>71</v>
      </c>
      <c r="G35" s="12" t="s">
        <v>65</v>
      </c>
      <c r="H35" s="37">
        <v>0</v>
      </c>
      <c r="I35" s="10">
        <v>210</v>
      </c>
      <c r="J35" s="8">
        <f t="shared" si="1"/>
        <v>210</v>
      </c>
      <c r="K35" s="2"/>
      <c r="L35" s="2" t="s">
        <v>93</v>
      </c>
      <c r="M35" s="7">
        <f>AVERAGE(H49:H52)</f>
        <v>0</v>
      </c>
      <c r="N35" s="7">
        <f>AVERAGE(I49:I52)</f>
        <v>210</v>
      </c>
      <c r="O35" s="2"/>
      <c r="P35" s="2"/>
      <c r="Q35" s="2"/>
    </row>
    <row r="36" spans="1:17" ht="15.75" customHeight="1" x14ac:dyDescent="0.25">
      <c r="A36" s="8">
        <f t="shared" si="2"/>
        <v>24</v>
      </c>
      <c r="B36" s="9" t="s">
        <v>66</v>
      </c>
      <c r="C36" s="37">
        <v>0</v>
      </c>
      <c r="D36" s="10">
        <v>210</v>
      </c>
      <c r="E36" s="11">
        <f t="shared" si="0"/>
        <v>210</v>
      </c>
      <c r="F36" s="8">
        <f t="shared" si="3"/>
        <v>72</v>
      </c>
      <c r="G36" s="12" t="s">
        <v>67</v>
      </c>
      <c r="H36" s="37">
        <v>0</v>
      </c>
      <c r="I36" s="10">
        <v>210</v>
      </c>
      <c r="J36" s="8">
        <f t="shared" si="1"/>
        <v>210</v>
      </c>
      <c r="K36" s="2"/>
      <c r="L36" s="100" t="s">
        <v>101</v>
      </c>
      <c r="M36" s="7">
        <f>AVERAGE(H53:H56)</f>
        <v>0</v>
      </c>
      <c r="N36" s="7">
        <f>AVERAGE(I53:I56)</f>
        <v>210</v>
      </c>
      <c r="O36" s="2"/>
      <c r="P36" s="2"/>
      <c r="Q36" s="2"/>
    </row>
    <row r="37" spans="1:17" ht="15.75" customHeight="1" x14ac:dyDescent="0.25">
      <c r="A37" s="8">
        <v>25</v>
      </c>
      <c r="B37" s="9" t="s">
        <v>68</v>
      </c>
      <c r="C37" s="37">
        <v>0</v>
      </c>
      <c r="D37" s="10">
        <v>210</v>
      </c>
      <c r="E37" s="11">
        <f t="shared" si="0"/>
        <v>210</v>
      </c>
      <c r="F37" s="8">
        <v>73</v>
      </c>
      <c r="G37" s="12" t="s">
        <v>69</v>
      </c>
      <c r="H37" s="37">
        <v>0</v>
      </c>
      <c r="I37" s="10">
        <v>210</v>
      </c>
      <c r="J37" s="8">
        <f t="shared" si="1"/>
        <v>210</v>
      </c>
      <c r="K37" s="2"/>
      <c r="L37" s="100" t="s">
        <v>109</v>
      </c>
      <c r="M37" s="7">
        <f>AVERAGE(H57:H60)</f>
        <v>0</v>
      </c>
      <c r="N37" s="7">
        <f>AVERAGE(I57:I60)</f>
        <v>210</v>
      </c>
      <c r="O37" s="2"/>
      <c r="P37" s="2"/>
      <c r="Q37" s="2"/>
    </row>
    <row r="38" spans="1:17" ht="15.75" customHeight="1" x14ac:dyDescent="0.25">
      <c r="A38" s="8">
        <f t="shared" ref="A38:A60" si="4">A37+1</f>
        <v>26</v>
      </c>
      <c r="B38" s="9" t="s">
        <v>70</v>
      </c>
      <c r="C38" s="37">
        <v>0</v>
      </c>
      <c r="D38" s="10">
        <v>210</v>
      </c>
      <c r="E38" s="8">
        <f t="shared" si="0"/>
        <v>210</v>
      </c>
      <c r="F38" s="8">
        <f t="shared" ref="F38:F60" si="5">F37+1</f>
        <v>74</v>
      </c>
      <c r="G38" s="12" t="s">
        <v>71</v>
      </c>
      <c r="H38" s="37">
        <v>0</v>
      </c>
      <c r="I38" s="10">
        <v>210</v>
      </c>
      <c r="J38" s="8">
        <f t="shared" si="1"/>
        <v>210</v>
      </c>
      <c r="K38" s="2"/>
      <c r="L38" s="100" t="s">
        <v>288</v>
      </c>
      <c r="M38" s="100">
        <f>AVERAGE(M14:M37)</f>
        <v>0</v>
      </c>
      <c r="N38" s="100">
        <f>AVERAGE(N14:N37)</f>
        <v>210</v>
      </c>
      <c r="O38" s="2"/>
      <c r="P38" s="2"/>
      <c r="Q38" s="2"/>
    </row>
    <row r="39" spans="1:17" ht="15.75" customHeight="1" x14ac:dyDescent="0.25">
      <c r="A39" s="8">
        <f t="shared" si="4"/>
        <v>27</v>
      </c>
      <c r="B39" s="9" t="s">
        <v>72</v>
      </c>
      <c r="C39" s="37">
        <v>0</v>
      </c>
      <c r="D39" s="10">
        <v>210</v>
      </c>
      <c r="E39" s="8">
        <f t="shared" si="0"/>
        <v>210</v>
      </c>
      <c r="F39" s="8">
        <f t="shared" si="5"/>
        <v>75</v>
      </c>
      <c r="G39" s="12" t="s">
        <v>73</v>
      </c>
      <c r="H39" s="37">
        <v>0</v>
      </c>
      <c r="I39" s="10">
        <v>210</v>
      </c>
      <c r="J39" s="8">
        <f t="shared" si="1"/>
        <v>210</v>
      </c>
      <c r="K39" s="2"/>
      <c r="L39" s="149" t="s">
        <v>289</v>
      </c>
      <c r="M39" s="149">
        <f>AVERAGE('01.07.2020:31.07.2020 '!M38)</f>
        <v>0</v>
      </c>
      <c r="N39" s="150">
        <f>AVERAGE('01.07.2020:31.07.2020 '!N38)</f>
        <v>212.58064516129033</v>
      </c>
      <c r="O39" s="151">
        <f>SUM(M39:N39)</f>
        <v>212.58064516129033</v>
      </c>
      <c r="P39" s="2"/>
      <c r="Q39" s="2"/>
    </row>
    <row r="40" spans="1:17" ht="15.75" customHeight="1" x14ac:dyDescent="0.25">
      <c r="A40" s="8">
        <f t="shared" si="4"/>
        <v>28</v>
      </c>
      <c r="B40" s="9" t="s">
        <v>74</v>
      </c>
      <c r="C40" s="37">
        <v>0</v>
      </c>
      <c r="D40" s="10">
        <v>210</v>
      </c>
      <c r="E40" s="8">
        <f t="shared" si="0"/>
        <v>210</v>
      </c>
      <c r="F40" s="8">
        <f t="shared" si="5"/>
        <v>76</v>
      </c>
      <c r="G40" s="12" t="s">
        <v>75</v>
      </c>
      <c r="H40" s="37">
        <v>0</v>
      </c>
      <c r="I40" s="10">
        <v>210</v>
      </c>
      <c r="J40" s="8">
        <f t="shared" si="1"/>
        <v>210</v>
      </c>
      <c r="K40" s="2"/>
      <c r="L40" s="2"/>
      <c r="M40" s="2"/>
      <c r="N40" s="2"/>
      <c r="O40" s="2"/>
      <c r="P40" s="2"/>
      <c r="Q40" s="2"/>
    </row>
    <row r="41" spans="1:17" ht="15.75" customHeight="1" x14ac:dyDescent="0.25">
      <c r="A41" s="8">
        <f t="shared" si="4"/>
        <v>29</v>
      </c>
      <c r="B41" s="9" t="s">
        <v>76</v>
      </c>
      <c r="C41" s="37">
        <v>0</v>
      </c>
      <c r="D41" s="10">
        <v>210</v>
      </c>
      <c r="E41" s="8">
        <f t="shared" si="0"/>
        <v>210</v>
      </c>
      <c r="F41" s="8">
        <f t="shared" si="5"/>
        <v>77</v>
      </c>
      <c r="G41" s="12" t="s">
        <v>77</v>
      </c>
      <c r="H41" s="37">
        <v>0</v>
      </c>
      <c r="I41" s="10">
        <v>210</v>
      </c>
      <c r="J41" s="8">
        <f t="shared" si="1"/>
        <v>210</v>
      </c>
      <c r="K41" s="2"/>
      <c r="L41" s="2"/>
      <c r="M41" s="2"/>
      <c r="N41" s="2"/>
      <c r="O41" s="2"/>
      <c r="P41" s="2"/>
      <c r="Q41" s="2"/>
    </row>
    <row r="42" spans="1:17" ht="15.75" customHeight="1" x14ac:dyDescent="0.25">
      <c r="A42" s="8">
        <f t="shared" si="4"/>
        <v>30</v>
      </c>
      <c r="B42" s="9" t="s">
        <v>78</v>
      </c>
      <c r="C42" s="37">
        <v>0</v>
      </c>
      <c r="D42" s="10">
        <v>210</v>
      </c>
      <c r="E42" s="8">
        <f t="shared" si="0"/>
        <v>210</v>
      </c>
      <c r="F42" s="8">
        <f t="shared" si="5"/>
        <v>78</v>
      </c>
      <c r="G42" s="12" t="s">
        <v>79</v>
      </c>
      <c r="H42" s="37">
        <v>0</v>
      </c>
      <c r="I42" s="10">
        <v>210</v>
      </c>
      <c r="J42" s="8">
        <f t="shared" si="1"/>
        <v>210</v>
      </c>
      <c r="K42" s="2"/>
      <c r="L42" s="2"/>
      <c r="M42" s="2"/>
      <c r="N42" s="2"/>
      <c r="O42" s="2"/>
      <c r="P42" s="2"/>
      <c r="Q42" s="2"/>
    </row>
    <row r="43" spans="1:17" ht="15.75" customHeight="1" x14ac:dyDescent="0.25">
      <c r="A43" s="8">
        <f t="shared" si="4"/>
        <v>31</v>
      </c>
      <c r="B43" s="9" t="s">
        <v>80</v>
      </c>
      <c r="C43" s="37">
        <v>0</v>
      </c>
      <c r="D43" s="10">
        <v>210</v>
      </c>
      <c r="E43" s="8">
        <f t="shared" si="0"/>
        <v>210</v>
      </c>
      <c r="F43" s="8">
        <f t="shared" si="5"/>
        <v>79</v>
      </c>
      <c r="G43" s="12" t="s">
        <v>81</v>
      </c>
      <c r="H43" s="37">
        <v>0</v>
      </c>
      <c r="I43" s="10">
        <v>210</v>
      </c>
      <c r="J43" s="8">
        <f t="shared" si="1"/>
        <v>210</v>
      </c>
      <c r="K43" s="2"/>
      <c r="L43" s="2"/>
      <c r="M43" s="2"/>
      <c r="N43" s="2"/>
      <c r="O43" s="2"/>
      <c r="P43" s="2"/>
      <c r="Q43" s="2"/>
    </row>
    <row r="44" spans="1:17" ht="15.75" customHeight="1" x14ac:dyDescent="0.25">
      <c r="A44" s="8">
        <f t="shared" si="4"/>
        <v>32</v>
      </c>
      <c r="B44" s="9" t="s">
        <v>82</v>
      </c>
      <c r="C44" s="37">
        <v>0</v>
      </c>
      <c r="D44" s="10">
        <v>210</v>
      </c>
      <c r="E44" s="8">
        <f t="shared" si="0"/>
        <v>210</v>
      </c>
      <c r="F44" s="8">
        <f t="shared" si="5"/>
        <v>80</v>
      </c>
      <c r="G44" s="12" t="s">
        <v>83</v>
      </c>
      <c r="H44" s="37">
        <v>0</v>
      </c>
      <c r="I44" s="10">
        <v>210</v>
      </c>
      <c r="J44" s="8">
        <f t="shared" si="1"/>
        <v>210</v>
      </c>
      <c r="K44" s="2"/>
      <c r="L44" s="2"/>
      <c r="M44" s="2"/>
      <c r="N44" s="2"/>
      <c r="O44" s="2"/>
      <c r="P44" s="2"/>
      <c r="Q44" s="2"/>
    </row>
    <row r="45" spans="1:17" ht="15.75" customHeight="1" x14ac:dyDescent="0.25">
      <c r="A45" s="8">
        <f t="shared" si="4"/>
        <v>33</v>
      </c>
      <c r="B45" s="9" t="s">
        <v>84</v>
      </c>
      <c r="C45" s="37">
        <v>0</v>
      </c>
      <c r="D45" s="10">
        <v>210</v>
      </c>
      <c r="E45" s="8">
        <f t="shared" si="0"/>
        <v>210</v>
      </c>
      <c r="F45" s="8">
        <f t="shared" si="5"/>
        <v>81</v>
      </c>
      <c r="G45" s="12" t="s">
        <v>85</v>
      </c>
      <c r="H45" s="37">
        <v>0</v>
      </c>
      <c r="I45" s="10">
        <v>210</v>
      </c>
      <c r="J45" s="8">
        <f t="shared" si="1"/>
        <v>210</v>
      </c>
      <c r="K45" s="2"/>
      <c r="L45" s="2"/>
      <c r="M45" s="2"/>
      <c r="N45" s="2"/>
      <c r="O45" s="2"/>
      <c r="P45" s="2"/>
      <c r="Q45" s="2"/>
    </row>
    <row r="46" spans="1:17" ht="15.75" customHeight="1" x14ac:dyDescent="0.25">
      <c r="A46" s="8">
        <f t="shared" si="4"/>
        <v>34</v>
      </c>
      <c r="B46" s="9" t="s">
        <v>86</v>
      </c>
      <c r="C46" s="37">
        <v>0</v>
      </c>
      <c r="D46" s="10">
        <v>210</v>
      </c>
      <c r="E46" s="8">
        <f t="shared" si="0"/>
        <v>210</v>
      </c>
      <c r="F46" s="8">
        <f t="shared" si="5"/>
        <v>82</v>
      </c>
      <c r="G46" s="12" t="s">
        <v>87</v>
      </c>
      <c r="H46" s="37">
        <v>0</v>
      </c>
      <c r="I46" s="10">
        <v>210</v>
      </c>
      <c r="J46" s="8">
        <f t="shared" si="1"/>
        <v>210</v>
      </c>
      <c r="K46" s="2"/>
      <c r="L46" s="2"/>
      <c r="M46" s="2"/>
      <c r="N46" s="2"/>
      <c r="O46" s="2"/>
      <c r="P46" s="2"/>
      <c r="Q46" s="2"/>
    </row>
    <row r="47" spans="1:17" ht="15.75" customHeight="1" x14ac:dyDescent="0.25">
      <c r="A47" s="8">
        <f t="shared" si="4"/>
        <v>35</v>
      </c>
      <c r="B47" s="9" t="s">
        <v>88</v>
      </c>
      <c r="C47" s="37">
        <v>0</v>
      </c>
      <c r="D47" s="10">
        <v>210</v>
      </c>
      <c r="E47" s="8">
        <f t="shared" si="0"/>
        <v>210</v>
      </c>
      <c r="F47" s="8">
        <f t="shared" si="5"/>
        <v>83</v>
      </c>
      <c r="G47" s="12" t="s">
        <v>89</v>
      </c>
      <c r="H47" s="37">
        <v>0</v>
      </c>
      <c r="I47" s="10">
        <v>210</v>
      </c>
      <c r="J47" s="8">
        <f t="shared" si="1"/>
        <v>210</v>
      </c>
      <c r="K47" s="2"/>
      <c r="L47" s="2"/>
      <c r="M47" s="2"/>
      <c r="N47" s="2"/>
      <c r="O47" s="2"/>
      <c r="P47" s="2"/>
      <c r="Q47" s="2"/>
    </row>
    <row r="48" spans="1:17" ht="15.75" customHeight="1" x14ac:dyDescent="0.25">
      <c r="A48" s="8">
        <f t="shared" si="4"/>
        <v>36</v>
      </c>
      <c r="B48" s="9" t="s">
        <v>90</v>
      </c>
      <c r="C48" s="37">
        <v>0</v>
      </c>
      <c r="D48" s="10">
        <v>210</v>
      </c>
      <c r="E48" s="8">
        <f t="shared" si="0"/>
        <v>210</v>
      </c>
      <c r="F48" s="8">
        <f t="shared" si="5"/>
        <v>84</v>
      </c>
      <c r="G48" s="12" t="s">
        <v>91</v>
      </c>
      <c r="H48" s="37">
        <v>0</v>
      </c>
      <c r="I48" s="10">
        <v>210</v>
      </c>
      <c r="J48" s="8">
        <f t="shared" si="1"/>
        <v>210</v>
      </c>
      <c r="K48" s="2"/>
      <c r="L48" s="2"/>
      <c r="M48" s="2"/>
      <c r="N48" s="2"/>
      <c r="O48" s="2"/>
      <c r="P48" s="2"/>
      <c r="Q48" s="2"/>
    </row>
    <row r="49" spans="1:17" ht="15.75" customHeight="1" x14ac:dyDescent="0.25">
      <c r="A49" s="8">
        <f t="shared" si="4"/>
        <v>37</v>
      </c>
      <c r="B49" s="9" t="s">
        <v>92</v>
      </c>
      <c r="C49" s="37">
        <v>0</v>
      </c>
      <c r="D49" s="10">
        <v>210</v>
      </c>
      <c r="E49" s="8">
        <f t="shared" si="0"/>
        <v>210</v>
      </c>
      <c r="F49" s="8">
        <f t="shared" si="5"/>
        <v>85</v>
      </c>
      <c r="G49" s="12" t="s">
        <v>93</v>
      </c>
      <c r="H49" s="37">
        <v>0</v>
      </c>
      <c r="I49" s="10">
        <v>210</v>
      </c>
      <c r="J49" s="8">
        <f t="shared" si="1"/>
        <v>210</v>
      </c>
      <c r="K49" s="2"/>
      <c r="L49" s="2"/>
      <c r="M49" s="2"/>
      <c r="N49" s="2"/>
      <c r="O49" s="2"/>
      <c r="P49" s="2"/>
      <c r="Q49" s="2"/>
    </row>
    <row r="50" spans="1:17" ht="15.75" customHeight="1" x14ac:dyDescent="0.25">
      <c r="A50" s="8">
        <f t="shared" si="4"/>
        <v>38</v>
      </c>
      <c r="B50" s="12" t="s">
        <v>94</v>
      </c>
      <c r="C50" s="37">
        <v>0</v>
      </c>
      <c r="D50" s="10">
        <v>210</v>
      </c>
      <c r="E50" s="8">
        <f t="shared" si="0"/>
        <v>210</v>
      </c>
      <c r="F50" s="8">
        <f t="shared" si="5"/>
        <v>86</v>
      </c>
      <c r="G50" s="12" t="s">
        <v>95</v>
      </c>
      <c r="H50" s="37">
        <v>0</v>
      </c>
      <c r="I50" s="10">
        <v>210</v>
      </c>
      <c r="J50" s="8">
        <f t="shared" si="1"/>
        <v>210</v>
      </c>
      <c r="K50" s="2"/>
      <c r="L50" s="2"/>
      <c r="M50" s="2"/>
      <c r="N50" s="2"/>
      <c r="O50" s="2"/>
      <c r="P50" s="2"/>
      <c r="Q50" s="2"/>
    </row>
    <row r="51" spans="1:17" ht="15.75" customHeight="1" x14ac:dyDescent="0.25">
      <c r="A51" s="8">
        <f t="shared" si="4"/>
        <v>39</v>
      </c>
      <c r="B51" s="12" t="s">
        <v>96</v>
      </c>
      <c r="C51" s="37">
        <v>0</v>
      </c>
      <c r="D51" s="10">
        <v>210</v>
      </c>
      <c r="E51" s="8">
        <f t="shared" si="0"/>
        <v>210</v>
      </c>
      <c r="F51" s="8">
        <f t="shared" si="5"/>
        <v>87</v>
      </c>
      <c r="G51" s="12" t="s">
        <v>97</v>
      </c>
      <c r="H51" s="37">
        <v>0</v>
      </c>
      <c r="I51" s="10">
        <v>210</v>
      </c>
      <c r="J51" s="8">
        <f t="shared" si="1"/>
        <v>210</v>
      </c>
      <c r="K51" s="2"/>
      <c r="L51" s="2"/>
      <c r="M51" s="2"/>
      <c r="N51" s="2"/>
      <c r="O51" s="2"/>
      <c r="P51" s="2"/>
      <c r="Q51" s="2"/>
    </row>
    <row r="52" spans="1:17" ht="15.75" customHeight="1" x14ac:dyDescent="0.25">
      <c r="A52" s="8">
        <f t="shared" si="4"/>
        <v>40</v>
      </c>
      <c r="B52" s="12" t="s">
        <v>98</v>
      </c>
      <c r="C52" s="37">
        <v>0</v>
      </c>
      <c r="D52" s="10">
        <v>210</v>
      </c>
      <c r="E52" s="8">
        <f t="shared" si="0"/>
        <v>210</v>
      </c>
      <c r="F52" s="8">
        <f t="shared" si="5"/>
        <v>88</v>
      </c>
      <c r="G52" s="12" t="s">
        <v>99</v>
      </c>
      <c r="H52" s="37">
        <v>0</v>
      </c>
      <c r="I52" s="10">
        <v>210</v>
      </c>
      <c r="J52" s="8">
        <f t="shared" si="1"/>
        <v>210</v>
      </c>
      <c r="K52" s="2"/>
      <c r="L52" s="2"/>
      <c r="M52" s="2"/>
      <c r="N52" s="2"/>
      <c r="O52" s="2"/>
      <c r="P52" s="2"/>
      <c r="Q52" s="2"/>
    </row>
    <row r="53" spans="1:17" ht="15.75" customHeight="1" x14ac:dyDescent="0.25">
      <c r="A53" s="8">
        <f t="shared" si="4"/>
        <v>41</v>
      </c>
      <c r="B53" s="12" t="s">
        <v>100</v>
      </c>
      <c r="C53" s="37">
        <v>0</v>
      </c>
      <c r="D53" s="10">
        <v>210</v>
      </c>
      <c r="E53" s="8">
        <f t="shared" si="0"/>
        <v>210</v>
      </c>
      <c r="F53" s="8">
        <f t="shared" si="5"/>
        <v>89</v>
      </c>
      <c r="G53" s="12" t="s">
        <v>101</v>
      </c>
      <c r="H53" s="37">
        <v>0</v>
      </c>
      <c r="I53" s="10">
        <v>210</v>
      </c>
      <c r="J53" s="8">
        <f t="shared" si="1"/>
        <v>210</v>
      </c>
      <c r="K53" s="2"/>
      <c r="L53" s="13"/>
      <c r="M53" s="13"/>
      <c r="N53" s="13"/>
      <c r="O53" s="2"/>
      <c r="P53" s="2"/>
      <c r="Q53" s="2"/>
    </row>
    <row r="54" spans="1:17" ht="15.75" customHeight="1" x14ac:dyDescent="0.25">
      <c r="A54" s="8">
        <f t="shared" si="4"/>
        <v>42</v>
      </c>
      <c r="B54" s="12" t="s">
        <v>102</v>
      </c>
      <c r="C54" s="37">
        <v>0</v>
      </c>
      <c r="D54" s="10">
        <v>210</v>
      </c>
      <c r="E54" s="8">
        <f t="shared" si="0"/>
        <v>210</v>
      </c>
      <c r="F54" s="8">
        <f t="shared" si="5"/>
        <v>90</v>
      </c>
      <c r="G54" s="12" t="s">
        <v>103</v>
      </c>
      <c r="H54" s="37">
        <v>0</v>
      </c>
      <c r="I54" s="10">
        <v>210</v>
      </c>
      <c r="J54" s="8">
        <f t="shared" si="1"/>
        <v>210</v>
      </c>
      <c r="K54" s="2"/>
      <c r="L54" s="13"/>
      <c r="M54" s="13"/>
      <c r="N54" s="13"/>
      <c r="O54" s="2"/>
      <c r="P54" s="2"/>
      <c r="Q54" s="2"/>
    </row>
    <row r="55" spans="1:17" ht="15.75" customHeight="1" x14ac:dyDescent="0.25">
      <c r="A55" s="8">
        <f t="shared" si="4"/>
        <v>43</v>
      </c>
      <c r="B55" s="12" t="s">
        <v>104</v>
      </c>
      <c r="C55" s="37">
        <v>0</v>
      </c>
      <c r="D55" s="10">
        <v>210</v>
      </c>
      <c r="E55" s="8">
        <f t="shared" si="0"/>
        <v>210</v>
      </c>
      <c r="F55" s="8">
        <f t="shared" si="5"/>
        <v>91</v>
      </c>
      <c r="G55" s="12" t="s">
        <v>105</v>
      </c>
      <c r="H55" s="37">
        <v>0</v>
      </c>
      <c r="I55" s="10">
        <v>210</v>
      </c>
      <c r="J55" s="8">
        <f t="shared" si="1"/>
        <v>210</v>
      </c>
      <c r="K55" s="2"/>
      <c r="L55" s="13"/>
      <c r="M55" s="13"/>
      <c r="N55" s="13"/>
      <c r="O55" s="2"/>
      <c r="P55" s="2"/>
      <c r="Q55" s="2"/>
    </row>
    <row r="56" spans="1:17" ht="15.75" customHeight="1" x14ac:dyDescent="0.25">
      <c r="A56" s="8">
        <f t="shared" si="4"/>
        <v>44</v>
      </c>
      <c r="B56" s="12" t="s">
        <v>106</v>
      </c>
      <c r="C56" s="37">
        <v>0</v>
      </c>
      <c r="D56" s="10">
        <v>210</v>
      </c>
      <c r="E56" s="8">
        <f t="shared" si="0"/>
        <v>210</v>
      </c>
      <c r="F56" s="8">
        <f t="shared" si="5"/>
        <v>92</v>
      </c>
      <c r="G56" s="12" t="s">
        <v>107</v>
      </c>
      <c r="H56" s="37">
        <v>0</v>
      </c>
      <c r="I56" s="10">
        <v>210</v>
      </c>
      <c r="J56" s="8">
        <f t="shared" si="1"/>
        <v>210</v>
      </c>
      <c r="K56" s="2"/>
      <c r="L56" s="13"/>
      <c r="M56" s="13"/>
      <c r="N56" s="13"/>
      <c r="O56" s="2"/>
      <c r="P56" s="2"/>
      <c r="Q56" s="2"/>
    </row>
    <row r="57" spans="1:17" ht="15.75" customHeight="1" x14ac:dyDescent="0.25">
      <c r="A57" s="8">
        <f t="shared" si="4"/>
        <v>45</v>
      </c>
      <c r="B57" s="12" t="s">
        <v>108</v>
      </c>
      <c r="C57" s="37">
        <v>0</v>
      </c>
      <c r="D57" s="10">
        <v>210</v>
      </c>
      <c r="E57" s="8">
        <f t="shared" si="0"/>
        <v>210</v>
      </c>
      <c r="F57" s="8">
        <f t="shared" si="5"/>
        <v>93</v>
      </c>
      <c r="G57" s="12" t="s">
        <v>109</v>
      </c>
      <c r="H57" s="37">
        <v>0</v>
      </c>
      <c r="I57" s="10">
        <v>210</v>
      </c>
      <c r="J57" s="8">
        <f t="shared" si="1"/>
        <v>210</v>
      </c>
      <c r="K57" s="2"/>
      <c r="L57" s="14"/>
      <c r="M57" s="13"/>
      <c r="N57" s="15"/>
      <c r="O57" s="2"/>
      <c r="P57" s="2"/>
      <c r="Q57" s="2"/>
    </row>
    <row r="58" spans="1:17" ht="15.75" customHeight="1" x14ac:dyDescent="0.25">
      <c r="A58" s="8">
        <f t="shared" si="4"/>
        <v>46</v>
      </c>
      <c r="B58" s="12" t="s">
        <v>110</v>
      </c>
      <c r="C58" s="37">
        <v>0</v>
      </c>
      <c r="D58" s="10">
        <v>210</v>
      </c>
      <c r="E58" s="8">
        <f t="shared" si="0"/>
        <v>210</v>
      </c>
      <c r="F58" s="8">
        <f t="shared" si="5"/>
        <v>94</v>
      </c>
      <c r="G58" s="12" t="s">
        <v>111</v>
      </c>
      <c r="H58" s="37">
        <v>0</v>
      </c>
      <c r="I58" s="10">
        <v>210</v>
      </c>
      <c r="J58" s="8">
        <f t="shared" si="1"/>
        <v>210</v>
      </c>
      <c r="K58" s="2"/>
      <c r="L58" s="16"/>
      <c r="M58" s="13"/>
      <c r="N58" s="15"/>
      <c r="O58" s="2"/>
      <c r="P58" s="2"/>
      <c r="Q58" s="2"/>
    </row>
    <row r="59" spans="1:17" ht="15.75" customHeight="1" x14ac:dyDescent="0.25">
      <c r="A59" s="17">
        <f t="shared" si="4"/>
        <v>47</v>
      </c>
      <c r="B59" s="18" t="s">
        <v>112</v>
      </c>
      <c r="C59" s="37">
        <v>0</v>
      </c>
      <c r="D59" s="10">
        <v>210</v>
      </c>
      <c r="E59" s="17">
        <f t="shared" si="0"/>
        <v>210</v>
      </c>
      <c r="F59" s="17">
        <f t="shared" si="5"/>
        <v>95</v>
      </c>
      <c r="G59" s="18" t="s">
        <v>113</v>
      </c>
      <c r="H59" s="37">
        <v>0</v>
      </c>
      <c r="I59" s="10">
        <v>210</v>
      </c>
      <c r="J59" s="17">
        <f t="shared" si="1"/>
        <v>210</v>
      </c>
      <c r="K59" s="2"/>
      <c r="L59" s="16"/>
      <c r="M59" s="19"/>
      <c r="N59" s="15"/>
      <c r="O59" s="2"/>
      <c r="P59" s="2"/>
      <c r="Q59" s="2"/>
    </row>
    <row r="60" spans="1:17" ht="15.75" customHeight="1" x14ac:dyDescent="0.25">
      <c r="A60" s="17">
        <f t="shared" si="4"/>
        <v>48</v>
      </c>
      <c r="B60" s="18" t="s">
        <v>114</v>
      </c>
      <c r="C60" s="37">
        <v>0</v>
      </c>
      <c r="D60" s="10">
        <v>210</v>
      </c>
      <c r="E60" s="17">
        <f t="shared" si="0"/>
        <v>210</v>
      </c>
      <c r="F60" s="17">
        <f t="shared" si="5"/>
        <v>96</v>
      </c>
      <c r="G60" s="18" t="s">
        <v>115</v>
      </c>
      <c r="H60" s="37">
        <v>0</v>
      </c>
      <c r="I60" s="10">
        <v>210</v>
      </c>
      <c r="J60" s="17">
        <f t="shared" si="1"/>
        <v>210</v>
      </c>
      <c r="K60" s="2"/>
      <c r="L60" s="16"/>
      <c r="M60" s="19"/>
      <c r="N60" s="2"/>
      <c r="O60" s="2"/>
      <c r="P60" s="2"/>
      <c r="Q60" s="2"/>
    </row>
    <row r="61" spans="1:17" ht="30.75" customHeight="1" x14ac:dyDescent="0.3">
      <c r="A61" s="120" t="s">
        <v>116</v>
      </c>
      <c r="B61" s="121"/>
      <c r="C61" s="121"/>
      <c r="D61" s="122"/>
      <c r="E61" s="123" t="s">
        <v>117</v>
      </c>
      <c r="F61" s="124"/>
      <c r="G61" s="124"/>
      <c r="H61" s="124"/>
      <c r="I61" s="124"/>
      <c r="J61" s="125"/>
      <c r="K61" s="2"/>
      <c r="L61" s="14"/>
      <c r="M61" s="2"/>
      <c r="N61" s="2"/>
      <c r="O61" s="2"/>
      <c r="P61" s="2"/>
      <c r="Q61" s="2"/>
    </row>
    <row r="62" spans="1:17" ht="36" customHeight="1" x14ac:dyDescent="0.25">
      <c r="A62" s="128" t="s">
        <v>130</v>
      </c>
      <c r="B62" s="129"/>
      <c r="C62" s="129"/>
      <c r="D62" s="129"/>
      <c r="E62" s="129"/>
      <c r="F62" s="129"/>
      <c r="G62" s="130"/>
      <c r="H62" s="20" t="s">
        <v>118</v>
      </c>
      <c r="I62" s="20" t="s">
        <v>119</v>
      </c>
      <c r="J62" s="20" t="s">
        <v>120</v>
      </c>
      <c r="K62" s="2"/>
      <c r="L62" s="16"/>
      <c r="M62" s="7"/>
      <c r="N62" s="7"/>
      <c r="O62" s="7"/>
      <c r="P62" s="7"/>
      <c r="Q62" s="7"/>
    </row>
    <row r="63" spans="1:17" ht="22.5" customHeight="1" x14ac:dyDescent="0.25">
      <c r="A63" s="131"/>
      <c r="B63" s="132"/>
      <c r="C63" s="132"/>
      <c r="D63" s="132"/>
      <c r="E63" s="135" t="s">
        <v>133</v>
      </c>
      <c r="F63" s="136"/>
      <c r="G63" s="137"/>
      <c r="H63" s="21">
        <v>0</v>
      </c>
      <c r="I63" s="21">
        <v>5.6379999999999999</v>
      </c>
      <c r="J63" s="21">
        <f>H63+I63</f>
        <v>5.6379999999999999</v>
      </c>
      <c r="K63" s="2"/>
      <c r="L63" s="22">
        <f>106.25+50</f>
        <v>156.25</v>
      </c>
      <c r="M63" s="32">
        <f>L63/1000</f>
        <v>0.15625</v>
      </c>
      <c r="N63" s="4"/>
      <c r="O63" s="7"/>
      <c r="P63" s="7"/>
      <c r="Q63" s="7"/>
    </row>
    <row r="64" spans="1:17" ht="25.5" customHeight="1" x14ac:dyDescent="0.25">
      <c r="A64" s="133"/>
      <c r="B64" s="134"/>
      <c r="C64" s="134"/>
      <c r="D64" s="134"/>
      <c r="E64" s="138" t="s">
        <v>134</v>
      </c>
      <c r="F64" s="139"/>
      <c r="G64" s="140"/>
      <c r="H64" s="36">
        <f>K81</f>
        <v>0</v>
      </c>
      <c r="I64" s="36">
        <f>L81</f>
        <v>0.15625</v>
      </c>
      <c r="J64" s="36">
        <f>H64+I64</f>
        <v>0.15625</v>
      </c>
      <c r="K64" s="2"/>
      <c r="L64" s="24"/>
      <c r="M64" s="24"/>
      <c r="N64" s="4"/>
      <c r="O64" s="7"/>
      <c r="P64" s="7"/>
      <c r="Q64" s="7"/>
    </row>
    <row r="65" spans="1:17" ht="16.5" customHeight="1" x14ac:dyDescent="0.25">
      <c r="A65" s="25"/>
      <c r="B65" s="7" t="s">
        <v>121</v>
      </c>
      <c r="C65" s="7"/>
      <c r="D65" s="7"/>
      <c r="E65" s="7"/>
      <c r="F65" s="7"/>
      <c r="G65" s="7"/>
      <c r="H65" s="7"/>
      <c r="I65" s="7"/>
      <c r="J65" s="26"/>
      <c r="K65" s="2"/>
      <c r="L65" s="4"/>
      <c r="M65" s="4"/>
      <c r="N65" s="4"/>
      <c r="O65" s="23" t="s">
        <v>122</v>
      </c>
      <c r="P65" s="23" t="s">
        <v>123</v>
      </c>
      <c r="Q65" s="7"/>
    </row>
    <row r="66" spans="1:17" ht="31.5" customHeight="1" x14ac:dyDescent="0.25">
      <c r="A66" s="141" t="s">
        <v>135</v>
      </c>
      <c r="B66" s="142"/>
      <c r="C66" s="142"/>
      <c r="D66" s="142"/>
      <c r="E66" s="142"/>
      <c r="F66" s="142"/>
      <c r="G66" s="142"/>
      <c r="H66" s="142"/>
      <c r="I66" s="142"/>
      <c r="J66" s="143"/>
      <c r="K66" s="2" t="s">
        <v>124</v>
      </c>
      <c r="L66" s="24"/>
      <c r="M66" s="27">
        <v>2.5999999999999999E-2</v>
      </c>
      <c r="N66" s="28">
        <v>0.57599999999999996</v>
      </c>
      <c r="O66" s="29">
        <f>M66+N66</f>
        <v>0.60199999999999998</v>
      </c>
      <c r="P66" s="29">
        <f>O66/J63*100</f>
        <v>10.67754522880454</v>
      </c>
      <c r="Q66" s="7"/>
    </row>
    <row r="67" spans="1:17" ht="25.5" customHeight="1" x14ac:dyDescent="0.25">
      <c r="A67" s="30"/>
      <c r="B67" s="31"/>
      <c r="C67" s="31"/>
      <c r="D67" s="31"/>
      <c r="E67" s="31"/>
      <c r="F67" s="31"/>
      <c r="G67" s="31"/>
      <c r="H67" s="144" t="s">
        <v>125</v>
      </c>
      <c r="I67" s="145"/>
      <c r="J67" s="146"/>
      <c r="K67" s="2"/>
      <c r="L67" s="4"/>
      <c r="M67" s="29">
        <f>H63+H64</f>
        <v>0</v>
      </c>
      <c r="N67" s="29">
        <f>I63+I64-N66-(2*0.018)-M66</f>
        <v>5.1562500000000009</v>
      </c>
      <c r="O67" s="7"/>
      <c r="P67" s="7"/>
      <c r="Q67" s="7"/>
    </row>
    <row r="68" spans="1:17" ht="33.75" customHeight="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4"/>
      <c r="M68" s="32">
        <f>M67/24</f>
        <v>0</v>
      </c>
      <c r="N68" s="32">
        <f>N67/24</f>
        <v>0.21484375000000003</v>
      </c>
      <c r="O68" s="23"/>
      <c r="P68" s="32">
        <f>M68+N68</f>
        <v>0.21484375000000003</v>
      </c>
      <c r="Q68" s="7"/>
    </row>
    <row r="69" spans="1:17" ht="15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7"/>
      <c r="M69" s="29">
        <f>M68*1000</f>
        <v>0</v>
      </c>
      <c r="N69" s="29">
        <f>N68*1000</f>
        <v>214.84375000000003</v>
      </c>
      <c r="O69" s="23"/>
      <c r="P69" s="29">
        <f>M69+N69</f>
        <v>214.84375000000003</v>
      </c>
      <c r="Q69" s="7"/>
    </row>
    <row r="70" spans="1:17" ht="15.75" customHeight="1" x14ac:dyDescent="0.25">
      <c r="A70" s="2"/>
      <c r="B70" s="2"/>
      <c r="C70" s="2"/>
      <c r="D70" s="2"/>
      <c r="E70" s="2"/>
      <c r="F70" s="2" t="s">
        <v>124</v>
      </c>
      <c r="G70" s="2"/>
      <c r="H70" s="2"/>
      <c r="I70" s="2"/>
      <c r="J70" s="2"/>
      <c r="K70" s="2"/>
      <c r="L70" s="2"/>
      <c r="M70" s="34"/>
      <c r="N70" s="34"/>
      <c r="O70" s="2"/>
      <c r="P70" s="2"/>
      <c r="Q70" s="2"/>
    </row>
    <row r="71" spans="1:17" ht="15.75" customHeight="1" x14ac:dyDescent="0.25">
      <c r="A71" s="126"/>
      <c r="B71" s="127"/>
      <c r="C71" s="127"/>
      <c r="D71" s="127"/>
      <c r="E71" s="38"/>
      <c r="F71" s="2"/>
      <c r="G71" s="2"/>
      <c r="H71" s="2"/>
      <c r="I71" s="2"/>
      <c r="J71" s="38"/>
      <c r="K71" s="2"/>
      <c r="L71" s="2"/>
      <c r="M71" s="2"/>
      <c r="N71" s="2"/>
      <c r="O71" s="2"/>
      <c r="P71" s="2"/>
      <c r="Q71" s="2"/>
    </row>
    <row r="72" spans="1:17" ht="15.75" customHeight="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</row>
    <row r="73" spans="1:17" ht="15.75" customHeight="1" x14ac:dyDescent="0.25">
      <c r="A73" s="2"/>
      <c r="B73" s="2"/>
      <c r="C73" s="2"/>
      <c r="D73" s="2"/>
      <c r="E73" s="33"/>
      <c r="F73" s="2"/>
      <c r="G73" s="2"/>
      <c r="H73" s="2"/>
      <c r="I73" s="2"/>
      <c r="J73" s="2"/>
      <c r="K73" s="16"/>
      <c r="L73" s="16"/>
      <c r="M73" s="2"/>
      <c r="N73" s="2"/>
      <c r="O73" s="2"/>
      <c r="P73" s="2"/>
      <c r="Q73" s="2"/>
    </row>
    <row r="74" spans="1:17" ht="15.75" customHeight="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16"/>
      <c r="L74" s="16"/>
      <c r="M74" s="2"/>
      <c r="N74" s="2"/>
      <c r="O74" s="2"/>
      <c r="P74" s="2"/>
      <c r="Q74" s="2"/>
    </row>
    <row r="75" spans="1:17" ht="15.7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16"/>
      <c r="L75" s="16"/>
      <c r="M75" s="2"/>
      <c r="N75" s="2"/>
      <c r="O75" s="2"/>
      <c r="P75" s="2"/>
      <c r="Q75" s="2"/>
    </row>
    <row r="76" spans="1:17" ht="15.7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</row>
    <row r="77" spans="1:17" ht="15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 ht="15.7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17" ht="15.7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3" t="s">
        <v>126</v>
      </c>
      <c r="L79" s="23" t="s">
        <v>127</v>
      </c>
      <c r="M79" s="23" t="s">
        <v>128</v>
      </c>
      <c r="N79" s="23" t="s">
        <v>129</v>
      </c>
      <c r="O79" s="2"/>
      <c r="P79" s="2"/>
      <c r="Q79" s="2"/>
    </row>
    <row r="80" spans="1:17" ht="15.7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9">
        <v>0</v>
      </c>
      <c r="L80" s="29">
        <v>0.1593</v>
      </c>
      <c r="M80" s="32">
        <f>K80+L80</f>
        <v>0.1593</v>
      </c>
      <c r="N80" s="32">
        <f>M80-M63</f>
        <v>3.0499999999999972E-3</v>
      </c>
      <c r="O80" s="2"/>
      <c r="P80" s="2"/>
      <c r="Q80" s="2"/>
    </row>
    <row r="81" spans="1:17" ht="15.7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35">
        <v>0</v>
      </c>
      <c r="L81" s="35">
        <f>L80-N80</f>
        <v>0.15625</v>
      </c>
      <c r="M81" s="32">
        <f>K81+L81</f>
        <v>0.15625</v>
      </c>
      <c r="N81" s="32">
        <f>N80/2</f>
        <v>1.5249999999999986E-3</v>
      </c>
      <c r="O81" s="2"/>
      <c r="P81" s="2"/>
      <c r="Q81" s="2"/>
    </row>
    <row r="82" spans="1:17" ht="15.7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</row>
    <row r="83" spans="1:17" ht="15.7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1:17" ht="15.7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1:17" ht="15.7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1:17" ht="15.7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1:17" ht="15.7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1:17" ht="15.7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1:17" ht="15.7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1:17" ht="15.7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1:17" ht="15.7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1:17" ht="15.7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1:17" ht="15.7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1:17" ht="15.7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1:17" ht="15.7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1:17" ht="15.7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1:17" ht="15.7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1:17" ht="15.7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1:17" ht="15.7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spans="1:17" ht="15.7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</sheetData>
  <mergeCells count="37">
    <mergeCell ref="L11:L12"/>
    <mergeCell ref="M11:N11"/>
    <mergeCell ref="A61:D61"/>
    <mergeCell ref="E61:J61"/>
    <mergeCell ref="A71:D71"/>
    <mergeCell ref="A62:G62"/>
    <mergeCell ref="A63:D64"/>
    <mergeCell ref="E63:G63"/>
    <mergeCell ref="E64:G64"/>
    <mergeCell ref="A66:J66"/>
    <mergeCell ref="H67:J67"/>
    <mergeCell ref="A9:B9"/>
    <mergeCell ref="C9:J9"/>
    <mergeCell ref="A10:B10"/>
    <mergeCell ref="C10:J10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A6:B6"/>
    <mergeCell ref="C6:J6"/>
    <mergeCell ref="A7:B7"/>
    <mergeCell ref="C7:J7"/>
    <mergeCell ref="A8:B8"/>
    <mergeCell ref="C8:J8"/>
    <mergeCell ref="A1:J1"/>
    <mergeCell ref="A2:J2"/>
    <mergeCell ref="A3:J3"/>
    <mergeCell ref="A4:J4"/>
    <mergeCell ref="A5:B5"/>
    <mergeCell ref="C5:J5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0"/>
  <sheetViews>
    <sheetView workbookViewId="0">
      <selection activeCell="L11" sqref="L11:N38"/>
    </sheetView>
  </sheetViews>
  <sheetFormatPr defaultColWidth="14.42578125" defaultRowHeight="15" x14ac:dyDescent="0.25"/>
  <cols>
    <col min="1" max="1" width="10.5703125" style="57" customWidth="1"/>
    <col min="2" max="2" width="18.5703125" style="57" customWidth="1"/>
    <col min="3" max="4" width="12.7109375" style="57" customWidth="1"/>
    <col min="5" max="5" width="14.7109375" style="57" customWidth="1"/>
    <col min="6" max="6" width="12.42578125" style="57" customWidth="1"/>
    <col min="7" max="7" width="15.140625" style="57" customWidth="1"/>
    <col min="8" max="9" width="12.7109375" style="57" customWidth="1"/>
    <col min="10" max="10" width="15" style="57" customWidth="1"/>
    <col min="11" max="11" width="9.140625" style="57" customWidth="1"/>
    <col min="12" max="12" width="13" style="57" customWidth="1"/>
    <col min="13" max="13" width="12.7109375" style="57" customWidth="1"/>
    <col min="14" max="14" width="14.28515625" style="57" customWidth="1"/>
    <col min="15" max="15" width="7.85546875" style="57" customWidth="1"/>
    <col min="16" max="17" width="9.140625" style="57" customWidth="1"/>
    <col min="18" max="16384" width="14.42578125" style="57"/>
  </cols>
  <sheetData>
    <row r="1" spans="1:17" ht="24" x14ac:dyDescent="0.4">
      <c r="A1" s="101" t="s">
        <v>0</v>
      </c>
      <c r="B1" s="102"/>
      <c r="C1" s="102"/>
      <c r="D1" s="102"/>
      <c r="E1" s="102"/>
      <c r="F1" s="102"/>
      <c r="G1" s="102"/>
      <c r="H1" s="102"/>
      <c r="I1" s="102"/>
      <c r="J1" s="103"/>
      <c r="K1" s="1"/>
      <c r="L1" s="2"/>
      <c r="M1" s="2"/>
      <c r="N1" s="2"/>
      <c r="O1" s="3"/>
      <c r="P1" s="4" t="s">
        <v>1</v>
      </c>
      <c r="Q1" s="2"/>
    </row>
    <row r="2" spans="1:17" ht="18.75" x14ac:dyDescent="0.3">
      <c r="A2" s="104" t="s">
        <v>2</v>
      </c>
      <c r="B2" s="102"/>
      <c r="C2" s="102"/>
      <c r="D2" s="102"/>
      <c r="E2" s="102"/>
      <c r="F2" s="102"/>
      <c r="G2" s="102"/>
      <c r="H2" s="102"/>
      <c r="I2" s="102"/>
      <c r="J2" s="103"/>
      <c r="K2" s="2"/>
      <c r="L2" s="2"/>
      <c r="M2" s="2"/>
      <c r="N2" s="2"/>
      <c r="O2" s="5"/>
      <c r="P2" s="4" t="s">
        <v>3</v>
      </c>
      <c r="Q2" s="2"/>
    </row>
    <row r="3" spans="1:17" ht="18.75" customHeight="1" x14ac:dyDescent="0.25">
      <c r="A3" s="105" t="s">
        <v>180</v>
      </c>
      <c r="B3" s="106"/>
      <c r="C3" s="106"/>
      <c r="D3" s="106"/>
      <c r="E3" s="106"/>
      <c r="F3" s="106"/>
      <c r="G3" s="106"/>
      <c r="H3" s="106"/>
      <c r="I3" s="106"/>
      <c r="J3" s="107"/>
      <c r="K3" s="6"/>
      <c r="L3" s="6"/>
      <c r="N3" s="6"/>
      <c r="O3" s="6"/>
      <c r="P3" s="6"/>
      <c r="Q3" s="6"/>
    </row>
    <row r="4" spans="1:17" ht="24" x14ac:dyDescent="0.4">
      <c r="A4" s="101" t="s">
        <v>4</v>
      </c>
      <c r="B4" s="102"/>
      <c r="C4" s="102"/>
      <c r="D4" s="102"/>
      <c r="E4" s="102"/>
      <c r="F4" s="102"/>
      <c r="G4" s="102"/>
      <c r="H4" s="102"/>
      <c r="I4" s="102"/>
      <c r="J4" s="103"/>
      <c r="K4" s="2"/>
      <c r="L4" s="2"/>
      <c r="M4" s="6"/>
      <c r="N4" s="2"/>
      <c r="O4" s="2"/>
      <c r="P4" s="2"/>
      <c r="Q4" s="2"/>
    </row>
    <row r="5" spans="1:17" x14ac:dyDescent="0.25">
      <c r="A5" s="108" t="s">
        <v>5</v>
      </c>
      <c r="B5" s="103"/>
      <c r="C5" s="109" t="s">
        <v>6</v>
      </c>
      <c r="D5" s="102"/>
      <c r="E5" s="102"/>
      <c r="F5" s="102"/>
      <c r="G5" s="102"/>
      <c r="H5" s="102"/>
      <c r="I5" s="102"/>
      <c r="J5" s="103"/>
      <c r="K5" s="2"/>
      <c r="L5" s="2"/>
      <c r="M5" s="2"/>
      <c r="N5" s="2"/>
      <c r="O5" s="2"/>
      <c r="P5" s="2"/>
      <c r="Q5" s="2"/>
    </row>
    <row r="6" spans="1:17" ht="45" customHeight="1" x14ac:dyDescent="0.25">
      <c r="A6" s="110" t="s">
        <v>7</v>
      </c>
      <c r="B6" s="103"/>
      <c r="C6" s="111" t="s">
        <v>8</v>
      </c>
      <c r="D6" s="102"/>
      <c r="E6" s="102"/>
      <c r="F6" s="102"/>
      <c r="G6" s="102"/>
      <c r="H6" s="102"/>
      <c r="I6" s="102"/>
      <c r="J6" s="103"/>
      <c r="K6" s="2"/>
      <c r="L6" s="2"/>
      <c r="M6" s="2"/>
      <c r="N6" s="2"/>
      <c r="O6" s="2"/>
      <c r="P6" s="2"/>
      <c r="Q6" s="2"/>
    </row>
    <row r="7" spans="1:17" x14ac:dyDescent="0.25">
      <c r="A7" s="110" t="s">
        <v>9</v>
      </c>
      <c r="B7" s="103"/>
      <c r="C7" s="112" t="s">
        <v>10</v>
      </c>
      <c r="D7" s="102"/>
      <c r="E7" s="102"/>
      <c r="F7" s="102"/>
      <c r="G7" s="102"/>
      <c r="H7" s="102"/>
      <c r="I7" s="102"/>
      <c r="J7" s="103"/>
      <c r="K7" s="2"/>
      <c r="L7" s="2"/>
      <c r="M7" s="2"/>
      <c r="N7" s="2"/>
      <c r="O7" s="2"/>
      <c r="P7" s="2"/>
      <c r="Q7" s="2"/>
    </row>
    <row r="8" spans="1:17" x14ac:dyDescent="0.25">
      <c r="A8" s="110" t="s">
        <v>11</v>
      </c>
      <c r="B8" s="103"/>
      <c r="C8" s="112" t="s">
        <v>12</v>
      </c>
      <c r="D8" s="102"/>
      <c r="E8" s="102"/>
      <c r="F8" s="102"/>
      <c r="G8" s="102"/>
      <c r="H8" s="102"/>
      <c r="I8" s="102"/>
      <c r="J8" s="103"/>
      <c r="K8" s="2"/>
      <c r="L8" s="2"/>
      <c r="M8" s="2"/>
      <c r="N8" s="2"/>
      <c r="O8" s="2"/>
      <c r="P8" s="2"/>
      <c r="Q8" s="2"/>
    </row>
    <row r="9" spans="1:17" x14ac:dyDescent="0.25">
      <c r="A9" s="113" t="s">
        <v>13</v>
      </c>
      <c r="B9" s="103"/>
      <c r="C9" s="114" t="s">
        <v>176</v>
      </c>
      <c r="D9" s="115"/>
      <c r="E9" s="115"/>
      <c r="F9" s="115"/>
      <c r="G9" s="115"/>
      <c r="H9" s="115"/>
      <c r="I9" s="115"/>
      <c r="J9" s="116"/>
      <c r="K9" s="6"/>
      <c r="L9" s="6"/>
      <c r="M9" s="6"/>
      <c r="N9" s="6"/>
      <c r="O9" s="6"/>
      <c r="P9" s="6"/>
      <c r="Q9" s="6"/>
    </row>
    <row r="10" spans="1:17" x14ac:dyDescent="0.25">
      <c r="A10" s="110" t="s">
        <v>14</v>
      </c>
      <c r="B10" s="103"/>
      <c r="C10" s="114"/>
      <c r="D10" s="115"/>
      <c r="E10" s="115"/>
      <c r="F10" s="115"/>
      <c r="G10" s="115"/>
      <c r="H10" s="115"/>
      <c r="I10" s="115"/>
      <c r="J10" s="116"/>
      <c r="K10" s="2"/>
      <c r="L10" s="2"/>
      <c r="M10" s="2"/>
      <c r="N10" s="2"/>
      <c r="O10" s="2"/>
      <c r="P10" s="2"/>
      <c r="Q10" s="2"/>
    </row>
    <row r="11" spans="1:17" ht="33" customHeight="1" x14ac:dyDescent="0.25">
      <c r="A11" s="117" t="s">
        <v>15</v>
      </c>
      <c r="B11" s="117" t="s">
        <v>16</v>
      </c>
      <c r="C11" s="119" t="s">
        <v>17</v>
      </c>
      <c r="D11" s="119" t="s">
        <v>18</v>
      </c>
      <c r="E11" s="117" t="s">
        <v>19</v>
      </c>
      <c r="F11" s="117" t="s">
        <v>15</v>
      </c>
      <c r="G11" s="117" t="s">
        <v>16</v>
      </c>
      <c r="H11" s="119" t="s">
        <v>17</v>
      </c>
      <c r="I11" s="119" t="s">
        <v>18</v>
      </c>
      <c r="J11" s="117" t="s">
        <v>19</v>
      </c>
      <c r="K11" s="2"/>
      <c r="L11" s="147" t="s">
        <v>16</v>
      </c>
      <c r="M11" s="148" t="s">
        <v>287</v>
      </c>
      <c r="N11" s="148"/>
      <c r="O11" s="2"/>
      <c r="P11" s="2"/>
      <c r="Q11" s="2"/>
    </row>
    <row r="12" spans="1:17" ht="13.5" customHeight="1" x14ac:dyDescent="0.25">
      <c r="A12" s="118"/>
      <c r="B12" s="118"/>
      <c r="C12" s="118"/>
      <c r="D12" s="118"/>
      <c r="E12" s="118"/>
      <c r="F12" s="118"/>
      <c r="G12" s="118"/>
      <c r="H12" s="118"/>
      <c r="I12" s="118"/>
      <c r="J12" s="118"/>
      <c r="K12" s="2"/>
      <c r="L12" s="147"/>
      <c r="M12" s="7" t="s">
        <v>17</v>
      </c>
      <c r="N12" s="2" t="s">
        <v>18</v>
      </c>
      <c r="O12" s="2"/>
      <c r="P12" s="2"/>
      <c r="Q12" s="2"/>
    </row>
    <row r="13" spans="1:17" x14ac:dyDescent="0.25">
      <c r="A13" s="8">
        <v>1</v>
      </c>
      <c r="B13" s="9" t="s">
        <v>20</v>
      </c>
      <c r="C13" s="37">
        <v>0</v>
      </c>
      <c r="D13" s="10">
        <v>215</v>
      </c>
      <c r="E13" s="11">
        <f t="shared" ref="E13:E60" si="0">SUM(C13,D13)</f>
        <v>215</v>
      </c>
      <c r="F13" s="8">
        <v>49</v>
      </c>
      <c r="G13" s="12" t="s">
        <v>21</v>
      </c>
      <c r="H13" s="37">
        <v>0</v>
      </c>
      <c r="I13" s="10">
        <v>215</v>
      </c>
      <c r="J13" s="8">
        <f t="shared" ref="J13:J60" si="1">SUM(H13,I13)</f>
        <v>215</v>
      </c>
      <c r="K13" s="2"/>
      <c r="L13" s="2"/>
      <c r="M13" s="7"/>
      <c r="N13" s="7"/>
      <c r="O13" s="2"/>
      <c r="P13" s="2"/>
      <c r="Q13" s="2"/>
    </row>
    <row r="14" spans="1:17" x14ac:dyDescent="0.25">
      <c r="A14" s="8">
        <f t="shared" ref="A14:A36" si="2">A13+1</f>
        <v>2</v>
      </c>
      <c r="B14" s="9" t="s">
        <v>22</v>
      </c>
      <c r="C14" s="37">
        <v>0</v>
      </c>
      <c r="D14" s="10">
        <v>215</v>
      </c>
      <c r="E14" s="11">
        <f t="shared" si="0"/>
        <v>215</v>
      </c>
      <c r="F14" s="8">
        <f t="shared" ref="F14:F36" si="3">F13+1</f>
        <v>50</v>
      </c>
      <c r="G14" s="12" t="s">
        <v>23</v>
      </c>
      <c r="H14" s="37">
        <v>0</v>
      </c>
      <c r="I14" s="10">
        <v>215</v>
      </c>
      <c r="J14" s="8">
        <f t="shared" si="1"/>
        <v>215</v>
      </c>
      <c r="K14" s="2"/>
      <c r="L14" s="2" t="s">
        <v>20</v>
      </c>
      <c r="M14" s="7">
        <f>AVERAGE(C13:C16)</f>
        <v>0</v>
      </c>
      <c r="N14" s="7">
        <f>AVERAGE(D13:D16)</f>
        <v>215</v>
      </c>
      <c r="O14" s="2"/>
      <c r="P14" s="2"/>
      <c r="Q14" s="2"/>
    </row>
    <row r="15" spans="1:17" x14ac:dyDescent="0.25">
      <c r="A15" s="8">
        <f t="shared" si="2"/>
        <v>3</v>
      </c>
      <c r="B15" s="9" t="s">
        <v>24</v>
      </c>
      <c r="C15" s="37">
        <v>0</v>
      </c>
      <c r="D15" s="10">
        <v>215</v>
      </c>
      <c r="E15" s="11">
        <f t="shared" si="0"/>
        <v>215</v>
      </c>
      <c r="F15" s="8">
        <f t="shared" si="3"/>
        <v>51</v>
      </c>
      <c r="G15" s="12" t="s">
        <v>25</v>
      </c>
      <c r="H15" s="37">
        <v>0</v>
      </c>
      <c r="I15" s="10">
        <v>215</v>
      </c>
      <c r="J15" s="8">
        <f t="shared" si="1"/>
        <v>215</v>
      </c>
      <c r="K15" s="2"/>
      <c r="L15" s="2" t="s">
        <v>28</v>
      </c>
      <c r="M15" s="7">
        <f>AVERAGE(C17:C20)</f>
        <v>0</v>
      </c>
      <c r="N15" s="7">
        <f>AVERAGE(D17:D20)</f>
        <v>215</v>
      </c>
      <c r="O15" s="2"/>
      <c r="P15" s="2"/>
      <c r="Q15" s="2"/>
    </row>
    <row r="16" spans="1:17" x14ac:dyDescent="0.25">
      <c r="A16" s="8">
        <f t="shared" si="2"/>
        <v>4</v>
      </c>
      <c r="B16" s="9" t="s">
        <v>26</v>
      </c>
      <c r="C16" s="37">
        <v>0</v>
      </c>
      <c r="D16" s="10">
        <v>215</v>
      </c>
      <c r="E16" s="11">
        <f t="shared" si="0"/>
        <v>215</v>
      </c>
      <c r="F16" s="8">
        <f t="shared" si="3"/>
        <v>52</v>
      </c>
      <c r="G16" s="12" t="s">
        <v>27</v>
      </c>
      <c r="H16" s="37">
        <v>0</v>
      </c>
      <c r="I16" s="10">
        <v>215</v>
      </c>
      <c r="J16" s="8">
        <f t="shared" si="1"/>
        <v>215</v>
      </c>
      <c r="K16" s="2"/>
      <c r="L16" s="2" t="s">
        <v>36</v>
      </c>
      <c r="M16" s="7">
        <f>AVERAGE(C21:C24)</f>
        <v>0</v>
      </c>
      <c r="N16" s="7">
        <f>AVERAGE(D21:D24)</f>
        <v>215</v>
      </c>
      <c r="O16" s="2"/>
      <c r="P16" s="2"/>
      <c r="Q16" s="2"/>
    </row>
    <row r="17" spans="1:17" x14ac:dyDescent="0.25">
      <c r="A17" s="8">
        <f t="shared" si="2"/>
        <v>5</v>
      </c>
      <c r="B17" s="9" t="s">
        <v>28</v>
      </c>
      <c r="C17" s="37">
        <v>0</v>
      </c>
      <c r="D17" s="10">
        <v>215</v>
      </c>
      <c r="E17" s="11">
        <f t="shared" si="0"/>
        <v>215</v>
      </c>
      <c r="F17" s="8">
        <f t="shared" si="3"/>
        <v>53</v>
      </c>
      <c r="G17" s="12" t="s">
        <v>29</v>
      </c>
      <c r="H17" s="37">
        <v>0</v>
      </c>
      <c r="I17" s="10">
        <v>215</v>
      </c>
      <c r="J17" s="8">
        <f t="shared" si="1"/>
        <v>215</v>
      </c>
      <c r="K17" s="2"/>
      <c r="L17" s="2" t="s">
        <v>44</v>
      </c>
      <c r="M17" s="7">
        <f>AVERAGE(C25:C28)</f>
        <v>0</v>
      </c>
      <c r="N17" s="7">
        <f>AVERAGE(D25:D28)</f>
        <v>215</v>
      </c>
      <c r="O17" s="2"/>
      <c r="P17" s="2"/>
      <c r="Q17" s="2"/>
    </row>
    <row r="18" spans="1:17" x14ac:dyDescent="0.25">
      <c r="A18" s="8">
        <f t="shared" si="2"/>
        <v>6</v>
      </c>
      <c r="B18" s="9" t="s">
        <v>30</v>
      </c>
      <c r="C18" s="37">
        <v>0</v>
      </c>
      <c r="D18" s="10">
        <v>215</v>
      </c>
      <c r="E18" s="11">
        <f t="shared" si="0"/>
        <v>215</v>
      </c>
      <c r="F18" s="8">
        <f t="shared" si="3"/>
        <v>54</v>
      </c>
      <c r="G18" s="12" t="s">
        <v>31</v>
      </c>
      <c r="H18" s="37">
        <v>0</v>
      </c>
      <c r="I18" s="10">
        <v>215</v>
      </c>
      <c r="J18" s="8">
        <f t="shared" si="1"/>
        <v>215</v>
      </c>
      <c r="K18" s="2"/>
      <c r="L18" s="2" t="s">
        <v>52</v>
      </c>
      <c r="M18" s="7">
        <f>AVERAGE(C29:C32)</f>
        <v>0</v>
      </c>
      <c r="N18" s="7">
        <f>AVERAGE(D29:D32)</f>
        <v>215</v>
      </c>
      <c r="O18" s="2"/>
      <c r="P18" s="2"/>
      <c r="Q18" s="2"/>
    </row>
    <row r="19" spans="1:17" x14ac:dyDescent="0.25">
      <c r="A19" s="8">
        <f t="shared" si="2"/>
        <v>7</v>
      </c>
      <c r="B19" s="9" t="s">
        <v>32</v>
      </c>
      <c r="C19" s="37">
        <v>0</v>
      </c>
      <c r="D19" s="10">
        <v>215</v>
      </c>
      <c r="E19" s="11">
        <f t="shared" si="0"/>
        <v>215</v>
      </c>
      <c r="F19" s="8">
        <f t="shared" si="3"/>
        <v>55</v>
      </c>
      <c r="G19" s="12" t="s">
        <v>33</v>
      </c>
      <c r="H19" s="37">
        <v>0</v>
      </c>
      <c r="I19" s="10">
        <v>215</v>
      </c>
      <c r="J19" s="8">
        <f t="shared" si="1"/>
        <v>215</v>
      </c>
      <c r="K19" s="2"/>
      <c r="L19" s="2" t="s">
        <v>60</v>
      </c>
      <c r="M19" s="7">
        <f>AVERAGE(C33:C36)</f>
        <v>0</v>
      </c>
      <c r="N19" s="7">
        <f>AVERAGE(D33:D36)</f>
        <v>215</v>
      </c>
      <c r="O19" s="2"/>
      <c r="P19" s="2"/>
      <c r="Q19" s="2"/>
    </row>
    <row r="20" spans="1:17" x14ac:dyDescent="0.25">
      <c r="A20" s="8">
        <f t="shared" si="2"/>
        <v>8</v>
      </c>
      <c r="B20" s="9" t="s">
        <v>34</v>
      </c>
      <c r="C20" s="37">
        <v>0</v>
      </c>
      <c r="D20" s="10">
        <v>215</v>
      </c>
      <c r="E20" s="11">
        <f t="shared" si="0"/>
        <v>215</v>
      </c>
      <c r="F20" s="8">
        <f t="shared" si="3"/>
        <v>56</v>
      </c>
      <c r="G20" s="12" t="s">
        <v>35</v>
      </c>
      <c r="H20" s="37">
        <v>0</v>
      </c>
      <c r="I20" s="10">
        <v>215</v>
      </c>
      <c r="J20" s="8">
        <f t="shared" si="1"/>
        <v>215</v>
      </c>
      <c r="K20" s="2"/>
      <c r="L20" s="2" t="s">
        <v>68</v>
      </c>
      <c r="M20" s="7">
        <f>AVERAGE(C37:C40)</f>
        <v>0</v>
      </c>
      <c r="N20" s="7">
        <f>AVERAGE(D37:D40)</f>
        <v>215</v>
      </c>
      <c r="O20" s="2"/>
      <c r="P20" s="2"/>
      <c r="Q20" s="2"/>
    </row>
    <row r="21" spans="1:17" ht="15.75" customHeight="1" x14ac:dyDescent="0.25">
      <c r="A21" s="8">
        <f t="shared" si="2"/>
        <v>9</v>
      </c>
      <c r="B21" s="9" t="s">
        <v>36</v>
      </c>
      <c r="C21" s="37">
        <v>0</v>
      </c>
      <c r="D21" s="10">
        <v>215</v>
      </c>
      <c r="E21" s="11">
        <f t="shared" si="0"/>
        <v>215</v>
      </c>
      <c r="F21" s="8">
        <f t="shared" si="3"/>
        <v>57</v>
      </c>
      <c r="G21" s="12" t="s">
        <v>37</v>
      </c>
      <c r="H21" s="37">
        <v>0</v>
      </c>
      <c r="I21" s="10">
        <v>215</v>
      </c>
      <c r="J21" s="8">
        <f t="shared" si="1"/>
        <v>215</v>
      </c>
      <c r="K21" s="2"/>
      <c r="L21" s="2" t="s">
        <v>76</v>
      </c>
      <c r="M21" s="7">
        <f>AVERAGE(C41:C44)</f>
        <v>0</v>
      </c>
      <c r="N21" s="7">
        <f>AVERAGE(D41:D44)</f>
        <v>215</v>
      </c>
      <c r="O21" s="2"/>
      <c r="P21" s="2"/>
      <c r="Q21" s="2"/>
    </row>
    <row r="22" spans="1:17" ht="15.75" customHeight="1" x14ac:dyDescent="0.25">
      <c r="A22" s="8">
        <f t="shared" si="2"/>
        <v>10</v>
      </c>
      <c r="B22" s="9" t="s">
        <v>38</v>
      </c>
      <c r="C22" s="37">
        <v>0</v>
      </c>
      <c r="D22" s="10">
        <v>215</v>
      </c>
      <c r="E22" s="11">
        <f t="shared" si="0"/>
        <v>215</v>
      </c>
      <c r="F22" s="8">
        <f t="shared" si="3"/>
        <v>58</v>
      </c>
      <c r="G22" s="12" t="s">
        <v>39</v>
      </c>
      <c r="H22" s="37">
        <v>0</v>
      </c>
      <c r="I22" s="10">
        <v>215</v>
      </c>
      <c r="J22" s="8">
        <f t="shared" si="1"/>
        <v>215</v>
      </c>
      <c r="K22" s="2"/>
      <c r="L22" s="2" t="s">
        <v>84</v>
      </c>
      <c r="M22" s="7">
        <f>AVERAGE(C45:C48)</f>
        <v>0</v>
      </c>
      <c r="N22" s="7">
        <f>AVERAGE(D45:D48)</f>
        <v>215</v>
      </c>
      <c r="O22" s="2"/>
      <c r="P22" s="2"/>
      <c r="Q22" s="2"/>
    </row>
    <row r="23" spans="1:17" ht="15.75" customHeight="1" x14ac:dyDescent="0.25">
      <c r="A23" s="8">
        <f t="shared" si="2"/>
        <v>11</v>
      </c>
      <c r="B23" s="9" t="s">
        <v>40</v>
      </c>
      <c r="C23" s="37">
        <v>0</v>
      </c>
      <c r="D23" s="10">
        <v>215</v>
      </c>
      <c r="E23" s="11">
        <f t="shared" si="0"/>
        <v>215</v>
      </c>
      <c r="F23" s="8">
        <f t="shared" si="3"/>
        <v>59</v>
      </c>
      <c r="G23" s="12" t="s">
        <v>41</v>
      </c>
      <c r="H23" s="37">
        <v>0</v>
      </c>
      <c r="I23" s="10">
        <v>215</v>
      </c>
      <c r="J23" s="8">
        <f t="shared" si="1"/>
        <v>215</v>
      </c>
      <c r="K23" s="2"/>
      <c r="L23" s="2" t="s">
        <v>92</v>
      </c>
      <c r="M23" s="7">
        <f>AVERAGE(C49:C52)</f>
        <v>0</v>
      </c>
      <c r="N23" s="7">
        <f>AVERAGE(D49:D52)</f>
        <v>215</v>
      </c>
      <c r="O23" s="2"/>
      <c r="P23" s="2"/>
      <c r="Q23" s="2"/>
    </row>
    <row r="24" spans="1:17" ht="15.75" customHeight="1" x14ac:dyDescent="0.25">
      <c r="A24" s="8">
        <f t="shared" si="2"/>
        <v>12</v>
      </c>
      <c r="B24" s="9" t="s">
        <v>42</v>
      </c>
      <c r="C24" s="37">
        <v>0</v>
      </c>
      <c r="D24" s="10">
        <v>215</v>
      </c>
      <c r="E24" s="11">
        <f t="shared" si="0"/>
        <v>215</v>
      </c>
      <c r="F24" s="8">
        <f t="shared" si="3"/>
        <v>60</v>
      </c>
      <c r="G24" s="12" t="s">
        <v>43</v>
      </c>
      <c r="H24" s="37">
        <v>0</v>
      </c>
      <c r="I24" s="10">
        <v>215</v>
      </c>
      <c r="J24" s="8">
        <f t="shared" si="1"/>
        <v>215</v>
      </c>
      <c r="K24" s="2"/>
      <c r="L24" s="13" t="s">
        <v>100</v>
      </c>
      <c r="M24" s="7">
        <f>AVERAGE(C53:C56)</f>
        <v>0</v>
      </c>
      <c r="N24" s="7">
        <f>AVERAGE(D53:D56)</f>
        <v>215</v>
      </c>
      <c r="O24" s="2"/>
      <c r="P24" s="2"/>
      <c r="Q24" s="2"/>
    </row>
    <row r="25" spans="1:17" ht="15.75" customHeight="1" x14ac:dyDescent="0.25">
      <c r="A25" s="8">
        <f t="shared" si="2"/>
        <v>13</v>
      </c>
      <c r="B25" s="9" t="s">
        <v>44</v>
      </c>
      <c r="C25" s="37">
        <v>0</v>
      </c>
      <c r="D25" s="10">
        <v>215</v>
      </c>
      <c r="E25" s="11">
        <f t="shared" si="0"/>
        <v>215</v>
      </c>
      <c r="F25" s="8">
        <f t="shared" si="3"/>
        <v>61</v>
      </c>
      <c r="G25" s="12" t="s">
        <v>45</v>
      </c>
      <c r="H25" s="37">
        <v>0</v>
      </c>
      <c r="I25" s="10">
        <v>215</v>
      </c>
      <c r="J25" s="8">
        <f t="shared" si="1"/>
        <v>215</v>
      </c>
      <c r="K25" s="2"/>
      <c r="L25" s="16" t="s">
        <v>108</v>
      </c>
      <c r="M25" s="7">
        <f>AVERAGE(C57:C60)</f>
        <v>0</v>
      </c>
      <c r="N25" s="7">
        <f>AVERAGE(D57:D60)</f>
        <v>215</v>
      </c>
      <c r="O25" s="2"/>
      <c r="P25" s="2"/>
      <c r="Q25" s="2"/>
    </row>
    <row r="26" spans="1:17" ht="15.75" customHeight="1" x14ac:dyDescent="0.25">
      <c r="A26" s="8">
        <f t="shared" si="2"/>
        <v>14</v>
      </c>
      <c r="B26" s="9" t="s">
        <v>46</v>
      </c>
      <c r="C26" s="37">
        <v>0</v>
      </c>
      <c r="D26" s="10">
        <v>215</v>
      </c>
      <c r="E26" s="11">
        <f t="shared" si="0"/>
        <v>215</v>
      </c>
      <c r="F26" s="8">
        <f t="shared" si="3"/>
        <v>62</v>
      </c>
      <c r="G26" s="12" t="s">
        <v>47</v>
      </c>
      <c r="H26" s="37">
        <v>0</v>
      </c>
      <c r="I26" s="10">
        <v>215</v>
      </c>
      <c r="J26" s="8">
        <f t="shared" si="1"/>
        <v>215</v>
      </c>
      <c r="K26" s="2"/>
      <c r="L26" s="16" t="s">
        <v>21</v>
      </c>
      <c r="M26" s="7">
        <f>AVERAGE(H13:H16)</f>
        <v>0</v>
      </c>
      <c r="N26" s="7">
        <f>AVERAGE(I13:I16)</f>
        <v>215</v>
      </c>
      <c r="O26" s="2"/>
      <c r="P26" s="2"/>
      <c r="Q26" s="2"/>
    </row>
    <row r="27" spans="1:17" ht="15.75" customHeight="1" x14ac:dyDescent="0.25">
      <c r="A27" s="8">
        <f t="shared" si="2"/>
        <v>15</v>
      </c>
      <c r="B27" s="9" t="s">
        <v>48</v>
      </c>
      <c r="C27" s="37">
        <v>0</v>
      </c>
      <c r="D27" s="10">
        <v>215</v>
      </c>
      <c r="E27" s="11">
        <f t="shared" si="0"/>
        <v>215</v>
      </c>
      <c r="F27" s="8">
        <f t="shared" si="3"/>
        <v>63</v>
      </c>
      <c r="G27" s="12" t="s">
        <v>49</v>
      </c>
      <c r="H27" s="37">
        <v>0</v>
      </c>
      <c r="I27" s="10">
        <v>215</v>
      </c>
      <c r="J27" s="8">
        <f t="shared" si="1"/>
        <v>215</v>
      </c>
      <c r="K27" s="2"/>
      <c r="L27" s="24" t="s">
        <v>29</v>
      </c>
      <c r="M27" s="7">
        <f>AVERAGE(H17:H20)</f>
        <v>0</v>
      </c>
      <c r="N27" s="7">
        <f>AVERAGE(I17:I20)</f>
        <v>215</v>
      </c>
      <c r="O27" s="2"/>
      <c r="P27" s="2"/>
      <c r="Q27" s="2"/>
    </row>
    <row r="28" spans="1:17" ht="15.75" customHeight="1" x14ac:dyDescent="0.25">
      <c r="A28" s="8">
        <f t="shared" si="2"/>
        <v>16</v>
      </c>
      <c r="B28" s="9" t="s">
        <v>50</v>
      </c>
      <c r="C28" s="37">
        <v>0</v>
      </c>
      <c r="D28" s="10">
        <v>215</v>
      </c>
      <c r="E28" s="11">
        <f t="shared" si="0"/>
        <v>215</v>
      </c>
      <c r="F28" s="8">
        <f t="shared" si="3"/>
        <v>64</v>
      </c>
      <c r="G28" s="12" t="s">
        <v>51</v>
      </c>
      <c r="H28" s="37">
        <v>0</v>
      </c>
      <c r="I28" s="10">
        <v>215</v>
      </c>
      <c r="J28" s="8">
        <f t="shared" si="1"/>
        <v>215</v>
      </c>
      <c r="K28" s="2"/>
      <c r="L28" s="2" t="s">
        <v>37</v>
      </c>
      <c r="M28" s="7">
        <f>AVERAGE(H21:H24)</f>
        <v>0</v>
      </c>
      <c r="N28" s="7">
        <f>AVERAGE(I21:I24)</f>
        <v>215</v>
      </c>
      <c r="O28" s="2"/>
      <c r="P28" s="2"/>
      <c r="Q28" s="2"/>
    </row>
    <row r="29" spans="1:17" ht="15.75" customHeight="1" x14ac:dyDescent="0.25">
      <c r="A29" s="8">
        <f t="shared" si="2"/>
        <v>17</v>
      </c>
      <c r="B29" s="9" t="s">
        <v>52</v>
      </c>
      <c r="C29" s="37">
        <v>0</v>
      </c>
      <c r="D29" s="10">
        <v>215</v>
      </c>
      <c r="E29" s="11">
        <f t="shared" si="0"/>
        <v>215</v>
      </c>
      <c r="F29" s="8">
        <f t="shared" si="3"/>
        <v>65</v>
      </c>
      <c r="G29" s="12" t="s">
        <v>53</v>
      </c>
      <c r="H29" s="37">
        <v>0</v>
      </c>
      <c r="I29" s="10">
        <v>215</v>
      </c>
      <c r="J29" s="8">
        <f t="shared" si="1"/>
        <v>215</v>
      </c>
      <c r="K29" s="2"/>
      <c r="L29" s="2" t="s">
        <v>45</v>
      </c>
      <c r="M29" s="7">
        <f>AVERAGE(H25:H28)</f>
        <v>0</v>
      </c>
      <c r="N29" s="7">
        <f>AVERAGE(I25:I28)</f>
        <v>215</v>
      </c>
      <c r="O29" s="2"/>
      <c r="P29" s="2"/>
      <c r="Q29" s="2"/>
    </row>
    <row r="30" spans="1:17" ht="15.75" customHeight="1" x14ac:dyDescent="0.25">
      <c r="A30" s="8">
        <f t="shared" si="2"/>
        <v>18</v>
      </c>
      <c r="B30" s="9" t="s">
        <v>54</v>
      </c>
      <c r="C30" s="37">
        <v>0</v>
      </c>
      <c r="D30" s="10">
        <v>215</v>
      </c>
      <c r="E30" s="11">
        <f t="shared" si="0"/>
        <v>215</v>
      </c>
      <c r="F30" s="8">
        <f t="shared" si="3"/>
        <v>66</v>
      </c>
      <c r="G30" s="12" t="s">
        <v>55</v>
      </c>
      <c r="H30" s="37">
        <v>0</v>
      </c>
      <c r="I30" s="10">
        <v>215</v>
      </c>
      <c r="J30" s="8">
        <f t="shared" si="1"/>
        <v>215</v>
      </c>
      <c r="K30" s="2"/>
      <c r="L30" s="2" t="s">
        <v>53</v>
      </c>
      <c r="M30" s="7">
        <f>AVERAGE(H29:H32)</f>
        <v>0</v>
      </c>
      <c r="N30" s="7">
        <f>AVERAGE(I29:I32)</f>
        <v>215</v>
      </c>
      <c r="O30" s="2"/>
      <c r="P30" s="2"/>
      <c r="Q30" s="2"/>
    </row>
    <row r="31" spans="1:17" ht="15.75" customHeight="1" x14ac:dyDescent="0.25">
      <c r="A31" s="8">
        <f t="shared" si="2"/>
        <v>19</v>
      </c>
      <c r="B31" s="9" t="s">
        <v>56</v>
      </c>
      <c r="C31" s="37">
        <v>0</v>
      </c>
      <c r="D31" s="10">
        <v>215</v>
      </c>
      <c r="E31" s="11">
        <f t="shared" si="0"/>
        <v>215</v>
      </c>
      <c r="F31" s="8">
        <f t="shared" si="3"/>
        <v>67</v>
      </c>
      <c r="G31" s="12" t="s">
        <v>57</v>
      </c>
      <c r="H31" s="37">
        <v>0</v>
      </c>
      <c r="I31" s="10">
        <v>215</v>
      </c>
      <c r="J31" s="8">
        <f t="shared" si="1"/>
        <v>215</v>
      </c>
      <c r="K31" s="2"/>
      <c r="L31" s="2" t="s">
        <v>61</v>
      </c>
      <c r="M31" s="7">
        <f>AVERAGE(H33:H36)</f>
        <v>0</v>
      </c>
      <c r="N31" s="7">
        <f>AVERAGE(I33:I36)</f>
        <v>215</v>
      </c>
      <c r="O31" s="2"/>
      <c r="P31" s="2"/>
      <c r="Q31" s="2"/>
    </row>
    <row r="32" spans="1:17" ht="15.75" customHeight="1" x14ac:dyDescent="0.25">
      <c r="A32" s="8">
        <f t="shared" si="2"/>
        <v>20</v>
      </c>
      <c r="B32" s="9" t="s">
        <v>58</v>
      </c>
      <c r="C32" s="37">
        <v>0</v>
      </c>
      <c r="D32" s="10">
        <v>215</v>
      </c>
      <c r="E32" s="11">
        <f t="shared" si="0"/>
        <v>215</v>
      </c>
      <c r="F32" s="8">
        <f t="shared" si="3"/>
        <v>68</v>
      </c>
      <c r="G32" s="12" t="s">
        <v>59</v>
      </c>
      <c r="H32" s="37">
        <v>0</v>
      </c>
      <c r="I32" s="10">
        <v>215</v>
      </c>
      <c r="J32" s="8">
        <f t="shared" si="1"/>
        <v>215</v>
      </c>
      <c r="K32" s="2"/>
      <c r="L32" s="2" t="s">
        <v>69</v>
      </c>
      <c r="M32" s="7">
        <f>AVERAGE(H37:H40)</f>
        <v>0</v>
      </c>
      <c r="N32" s="7">
        <f>AVERAGE(I37:I40)</f>
        <v>215</v>
      </c>
      <c r="O32" s="2"/>
      <c r="P32" s="2"/>
      <c r="Q32" s="2"/>
    </row>
    <row r="33" spans="1:17" ht="15.75" customHeight="1" x14ac:dyDescent="0.25">
      <c r="A33" s="8">
        <f t="shared" si="2"/>
        <v>21</v>
      </c>
      <c r="B33" s="9" t="s">
        <v>60</v>
      </c>
      <c r="C33" s="37">
        <v>0</v>
      </c>
      <c r="D33" s="10">
        <v>215</v>
      </c>
      <c r="E33" s="11">
        <f t="shared" si="0"/>
        <v>215</v>
      </c>
      <c r="F33" s="8">
        <f t="shared" si="3"/>
        <v>69</v>
      </c>
      <c r="G33" s="12" t="s">
        <v>61</v>
      </c>
      <c r="H33" s="37">
        <v>0</v>
      </c>
      <c r="I33" s="10">
        <v>215</v>
      </c>
      <c r="J33" s="8">
        <f t="shared" si="1"/>
        <v>215</v>
      </c>
      <c r="K33" s="2"/>
      <c r="L33" s="2" t="s">
        <v>77</v>
      </c>
      <c r="M33" s="7">
        <f>AVERAGE(H41:H44)</f>
        <v>0</v>
      </c>
      <c r="N33" s="7">
        <f>AVERAGE(I41:I44)</f>
        <v>215</v>
      </c>
      <c r="O33" s="2"/>
      <c r="P33" s="2"/>
      <c r="Q33" s="2"/>
    </row>
    <row r="34" spans="1:17" ht="15.75" customHeight="1" x14ac:dyDescent="0.25">
      <c r="A34" s="8">
        <f t="shared" si="2"/>
        <v>22</v>
      </c>
      <c r="B34" s="9" t="s">
        <v>62</v>
      </c>
      <c r="C34" s="37">
        <v>0</v>
      </c>
      <c r="D34" s="10">
        <v>215</v>
      </c>
      <c r="E34" s="11">
        <f t="shared" si="0"/>
        <v>215</v>
      </c>
      <c r="F34" s="8">
        <f t="shared" si="3"/>
        <v>70</v>
      </c>
      <c r="G34" s="12" t="s">
        <v>63</v>
      </c>
      <c r="H34" s="37">
        <v>0</v>
      </c>
      <c r="I34" s="10">
        <v>215</v>
      </c>
      <c r="J34" s="8">
        <f t="shared" si="1"/>
        <v>215</v>
      </c>
      <c r="K34" s="2"/>
      <c r="L34" s="2" t="s">
        <v>85</v>
      </c>
      <c r="M34" s="7">
        <f>AVERAGE(H45:H48)</f>
        <v>0</v>
      </c>
      <c r="N34" s="7">
        <f>AVERAGE(I45:I48)</f>
        <v>215</v>
      </c>
      <c r="O34" s="2"/>
      <c r="P34" s="2"/>
      <c r="Q34" s="2"/>
    </row>
    <row r="35" spans="1:17" ht="15.75" customHeight="1" x14ac:dyDescent="0.25">
      <c r="A35" s="8">
        <f t="shared" si="2"/>
        <v>23</v>
      </c>
      <c r="B35" s="9" t="s">
        <v>64</v>
      </c>
      <c r="C35" s="37">
        <v>0</v>
      </c>
      <c r="D35" s="10">
        <v>215</v>
      </c>
      <c r="E35" s="11">
        <f t="shared" si="0"/>
        <v>215</v>
      </c>
      <c r="F35" s="8">
        <f t="shared" si="3"/>
        <v>71</v>
      </c>
      <c r="G35" s="12" t="s">
        <v>65</v>
      </c>
      <c r="H35" s="37">
        <v>0</v>
      </c>
      <c r="I35" s="10">
        <v>215</v>
      </c>
      <c r="J35" s="8">
        <f t="shared" si="1"/>
        <v>215</v>
      </c>
      <c r="K35" s="2"/>
      <c r="L35" s="2" t="s">
        <v>93</v>
      </c>
      <c r="M35" s="7">
        <f>AVERAGE(H49:H52)</f>
        <v>0</v>
      </c>
      <c r="N35" s="7">
        <f>AVERAGE(I49:I52)</f>
        <v>215</v>
      </c>
      <c r="O35" s="2"/>
      <c r="P35" s="2"/>
      <c r="Q35" s="2"/>
    </row>
    <row r="36" spans="1:17" ht="15.75" customHeight="1" x14ac:dyDescent="0.25">
      <c r="A36" s="8">
        <f t="shared" si="2"/>
        <v>24</v>
      </c>
      <c r="B36" s="9" t="s">
        <v>66</v>
      </c>
      <c r="C36" s="37">
        <v>0</v>
      </c>
      <c r="D36" s="10">
        <v>215</v>
      </c>
      <c r="E36" s="11">
        <f t="shared" si="0"/>
        <v>215</v>
      </c>
      <c r="F36" s="8">
        <f t="shared" si="3"/>
        <v>72</v>
      </c>
      <c r="G36" s="12" t="s">
        <v>67</v>
      </c>
      <c r="H36" s="37">
        <v>0</v>
      </c>
      <c r="I36" s="10">
        <v>215</v>
      </c>
      <c r="J36" s="8">
        <f t="shared" si="1"/>
        <v>215</v>
      </c>
      <c r="K36" s="2"/>
      <c r="L36" s="100" t="s">
        <v>101</v>
      </c>
      <c r="M36" s="7">
        <f>AVERAGE(H53:H56)</f>
        <v>0</v>
      </c>
      <c r="N36" s="7">
        <f>AVERAGE(I53:I56)</f>
        <v>215</v>
      </c>
      <c r="O36" s="2"/>
      <c r="P36" s="2"/>
      <c r="Q36" s="2"/>
    </row>
    <row r="37" spans="1:17" ht="15.75" customHeight="1" x14ac:dyDescent="0.25">
      <c r="A37" s="8">
        <v>25</v>
      </c>
      <c r="B37" s="9" t="s">
        <v>68</v>
      </c>
      <c r="C37" s="37">
        <v>0</v>
      </c>
      <c r="D37" s="10">
        <v>215</v>
      </c>
      <c r="E37" s="11">
        <f t="shared" si="0"/>
        <v>215</v>
      </c>
      <c r="F37" s="8">
        <v>73</v>
      </c>
      <c r="G37" s="12" t="s">
        <v>69</v>
      </c>
      <c r="H37" s="37">
        <v>0</v>
      </c>
      <c r="I37" s="10">
        <v>215</v>
      </c>
      <c r="J37" s="8">
        <f t="shared" si="1"/>
        <v>215</v>
      </c>
      <c r="K37" s="2"/>
      <c r="L37" s="100" t="s">
        <v>109</v>
      </c>
      <c r="M37" s="7">
        <f>AVERAGE(H57:H60)</f>
        <v>0</v>
      </c>
      <c r="N37" s="7">
        <f>AVERAGE(I57:I60)</f>
        <v>215</v>
      </c>
      <c r="O37" s="2"/>
      <c r="P37" s="2"/>
      <c r="Q37" s="2"/>
    </row>
    <row r="38" spans="1:17" ht="15.75" customHeight="1" x14ac:dyDescent="0.25">
      <c r="A38" s="8">
        <f t="shared" ref="A38:A60" si="4">A37+1</f>
        <v>26</v>
      </c>
      <c r="B38" s="9" t="s">
        <v>70</v>
      </c>
      <c r="C38" s="37">
        <v>0</v>
      </c>
      <c r="D38" s="10">
        <v>215</v>
      </c>
      <c r="E38" s="8">
        <f t="shared" si="0"/>
        <v>215</v>
      </c>
      <c r="F38" s="8">
        <f t="shared" ref="F38:F60" si="5">F37+1</f>
        <v>74</v>
      </c>
      <c r="G38" s="12" t="s">
        <v>71</v>
      </c>
      <c r="H38" s="37">
        <v>0</v>
      </c>
      <c r="I38" s="10">
        <v>215</v>
      </c>
      <c r="J38" s="8">
        <f t="shared" si="1"/>
        <v>215</v>
      </c>
      <c r="K38" s="2"/>
      <c r="L38" s="100" t="s">
        <v>288</v>
      </c>
      <c r="M38" s="100">
        <f>AVERAGE(M14:M37)</f>
        <v>0</v>
      </c>
      <c r="N38" s="100">
        <f>AVERAGE(N14:N37)</f>
        <v>215</v>
      </c>
      <c r="O38" s="2"/>
      <c r="P38" s="2"/>
      <c r="Q38" s="2"/>
    </row>
    <row r="39" spans="1:17" ht="15.75" customHeight="1" x14ac:dyDescent="0.25">
      <c r="A39" s="8">
        <f t="shared" si="4"/>
        <v>27</v>
      </c>
      <c r="B39" s="9" t="s">
        <v>72</v>
      </c>
      <c r="C39" s="37">
        <v>0</v>
      </c>
      <c r="D39" s="10">
        <v>215</v>
      </c>
      <c r="E39" s="8">
        <f t="shared" si="0"/>
        <v>215</v>
      </c>
      <c r="F39" s="8">
        <f t="shared" si="5"/>
        <v>75</v>
      </c>
      <c r="G39" s="12" t="s">
        <v>73</v>
      </c>
      <c r="H39" s="37">
        <v>0</v>
      </c>
      <c r="I39" s="10">
        <v>215</v>
      </c>
      <c r="J39" s="8">
        <f t="shared" si="1"/>
        <v>215</v>
      </c>
      <c r="K39" s="2"/>
      <c r="L39" s="2"/>
      <c r="M39" s="2"/>
      <c r="N39" s="2"/>
      <c r="O39" s="2"/>
      <c r="P39" s="2"/>
      <c r="Q39" s="2"/>
    </row>
    <row r="40" spans="1:17" ht="15.75" customHeight="1" x14ac:dyDescent="0.25">
      <c r="A40" s="8">
        <f t="shared" si="4"/>
        <v>28</v>
      </c>
      <c r="B40" s="9" t="s">
        <v>74</v>
      </c>
      <c r="C40" s="37">
        <v>0</v>
      </c>
      <c r="D40" s="10">
        <v>215</v>
      </c>
      <c r="E40" s="8">
        <f t="shared" si="0"/>
        <v>215</v>
      </c>
      <c r="F40" s="8">
        <f t="shared" si="5"/>
        <v>76</v>
      </c>
      <c r="G40" s="12" t="s">
        <v>75</v>
      </c>
      <c r="H40" s="37">
        <v>0</v>
      </c>
      <c r="I40" s="10">
        <v>215</v>
      </c>
      <c r="J40" s="8">
        <f t="shared" si="1"/>
        <v>215</v>
      </c>
      <c r="K40" s="2"/>
      <c r="L40" s="2"/>
      <c r="M40" s="2"/>
      <c r="N40" s="2"/>
      <c r="O40" s="2"/>
      <c r="P40" s="2"/>
      <c r="Q40" s="2"/>
    </row>
    <row r="41" spans="1:17" ht="15.75" customHeight="1" x14ac:dyDescent="0.25">
      <c r="A41" s="8">
        <f t="shared" si="4"/>
        <v>29</v>
      </c>
      <c r="B41" s="9" t="s">
        <v>76</v>
      </c>
      <c r="C41" s="37">
        <v>0</v>
      </c>
      <c r="D41" s="10">
        <v>215</v>
      </c>
      <c r="E41" s="8">
        <f t="shared" si="0"/>
        <v>215</v>
      </c>
      <c r="F41" s="8">
        <f t="shared" si="5"/>
        <v>77</v>
      </c>
      <c r="G41" s="12" t="s">
        <v>77</v>
      </c>
      <c r="H41" s="37">
        <v>0</v>
      </c>
      <c r="I41" s="10">
        <v>215</v>
      </c>
      <c r="J41" s="8">
        <f t="shared" si="1"/>
        <v>215</v>
      </c>
      <c r="K41" s="2"/>
      <c r="L41" s="2"/>
      <c r="M41" s="2"/>
      <c r="N41" s="2"/>
      <c r="O41" s="2"/>
      <c r="P41" s="2"/>
      <c r="Q41" s="2"/>
    </row>
    <row r="42" spans="1:17" ht="15.75" customHeight="1" x14ac:dyDescent="0.25">
      <c r="A42" s="8">
        <f t="shared" si="4"/>
        <v>30</v>
      </c>
      <c r="B42" s="9" t="s">
        <v>78</v>
      </c>
      <c r="C42" s="37">
        <v>0</v>
      </c>
      <c r="D42" s="10">
        <v>215</v>
      </c>
      <c r="E42" s="8">
        <f t="shared" si="0"/>
        <v>215</v>
      </c>
      <c r="F42" s="8">
        <f t="shared" si="5"/>
        <v>78</v>
      </c>
      <c r="G42" s="12" t="s">
        <v>79</v>
      </c>
      <c r="H42" s="37">
        <v>0</v>
      </c>
      <c r="I42" s="10">
        <v>215</v>
      </c>
      <c r="J42" s="8">
        <f t="shared" si="1"/>
        <v>215</v>
      </c>
      <c r="K42" s="2"/>
      <c r="L42" s="2"/>
      <c r="M42" s="2"/>
      <c r="N42" s="2"/>
      <c r="O42" s="2"/>
      <c r="P42" s="2"/>
      <c r="Q42" s="2"/>
    </row>
    <row r="43" spans="1:17" ht="15.75" customHeight="1" x14ac:dyDescent="0.25">
      <c r="A43" s="8">
        <f t="shared" si="4"/>
        <v>31</v>
      </c>
      <c r="B43" s="9" t="s">
        <v>80</v>
      </c>
      <c r="C43" s="37">
        <v>0</v>
      </c>
      <c r="D43" s="10">
        <v>215</v>
      </c>
      <c r="E43" s="8">
        <f t="shared" si="0"/>
        <v>215</v>
      </c>
      <c r="F43" s="8">
        <f t="shared" si="5"/>
        <v>79</v>
      </c>
      <c r="G43" s="12" t="s">
        <v>81</v>
      </c>
      <c r="H43" s="37">
        <v>0</v>
      </c>
      <c r="I43" s="10">
        <v>215</v>
      </c>
      <c r="J43" s="8">
        <f t="shared" si="1"/>
        <v>215</v>
      </c>
      <c r="K43" s="2"/>
      <c r="L43" s="2"/>
      <c r="M43" s="2"/>
      <c r="N43" s="2"/>
      <c r="O43" s="2"/>
      <c r="P43" s="2"/>
      <c r="Q43" s="2"/>
    </row>
    <row r="44" spans="1:17" ht="15.75" customHeight="1" x14ac:dyDescent="0.25">
      <c r="A44" s="8">
        <f t="shared" si="4"/>
        <v>32</v>
      </c>
      <c r="B44" s="9" t="s">
        <v>82</v>
      </c>
      <c r="C44" s="37">
        <v>0</v>
      </c>
      <c r="D44" s="10">
        <v>215</v>
      </c>
      <c r="E44" s="8">
        <f t="shared" si="0"/>
        <v>215</v>
      </c>
      <c r="F44" s="8">
        <f t="shared" si="5"/>
        <v>80</v>
      </c>
      <c r="G44" s="12" t="s">
        <v>83</v>
      </c>
      <c r="H44" s="37">
        <v>0</v>
      </c>
      <c r="I44" s="10">
        <v>215</v>
      </c>
      <c r="J44" s="8">
        <f t="shared" si="1"/>
        <v>215</v>
      </c>
      <c r="K44" s="2"/>
      <c r="L44" s="2"/>
      <c r="M44" s="2"/>
      <c r="N44" s="2"/>
      <c r="O44" s="2"/>
      <c r="P44" s="2"/>
      <c r="Q44" s="2"/>
    </row>
    <row r="45" spans="1:17" ht="15.75" customHeight="1" x14ac:dyDescent="0.25">
      <c r="A45" s="8">
        <f t="shared" si="4"/>
        <v>33</v>
      </c>
      <c r="B45" s="9" t="s">
        <v>84</v>
      </c>
      <c r="C45" s="37">
        <v>0</v>
      </c>
      <c r="D45" s="10">
        <v>215</v>
      </c>
      <c r="E45" s="8">
        <f t="shared" si="0"/>
        <v>215</v>
      </c>
      <c r="F45" s="8">
        <f t="shared" si="5"/>
        <v>81</v>
      </c>
      <c r="G45" s="12" t="s">
        <v>85</v>
      </c>
      <c r="H45" s="37">
        <v>0</v>
      </c>
      <c r="I45" s="10">
        <v>215</v>
      </c>
      <c r="J45" s="8">
        <f t="shared" si="1"/>
        <v>215</v>
      </c>
      <c r="K45" s="2"/>
      <c r="L45" s="2"/>
      <c r="M45" s="2"/>
      <c r="N45" s="2"/>
      <c r="O45" s="2"/>
      <c r="P45" s="2"/>
      <c r="Q45" s="2"/>
    </row>
    <row r="46" spans="1:17" ht="15.75" customHeight="1" x14ac:dyDescent="0.25">
      <c r="A46" s="8">
        <f t="shared" si="4"/>
        <v>34</v>
      </c>
      <c r="B46" s="9" t="s">
        <v>86</v>
      </c>
      <c r="C46" s="37">
        <v>0</v>
      </c>
      <c r="D46" s="10">
        <v>215</v>
      </c>
      <c r="E46" s="8">
        <f t="shared" si="0"/>
        <v>215</v>
      </c>
      <c r="F46" s="8">
        <f t="shared" si="5"/>
        <v>82</v>
      </c>
      <c r="G46" s="12" t="s">
        <v>87</v>
      </c>
      <c r="H46" s="37">
        <v>0</v>
      </c>
      <c r="I46" s="10">
        <v>215</v>
      </c>
      <c r="J46" s="8">
        <f t="shared" si="1"/>
        <v>215</v>
      </c>
      <c r="K46" s="2"/>
      <c r="L46" s="2"/>
      <c r="M46" s="2"/>
      <c r="N46" s="2"/>
      <c r="O46" s="2"/>
      <c r="P46" s="2"/>
      <c r="Q46" s="2"/>
    </row>
    <row r="47" spans="1:17" ht="15.75" customHeight="1" x14ac:dyDescent="0.25">
      <c r="A47" s="8">
        <f t="shared" si="4"/>
        <v>35</v>
      </c>
      <c r="B47" s="9" t="s">
        <v>88</v>
      </c>
      <c r="C47" s="37">
        <v>0</v>
      </c>
      <c r="D47" s="10">
        <v>215</v>
      </c>
      <c r="E47" s="8">
        <f t="shared" si="0"/>
        <v>215</v>
      </c>
      <c r="F47" s="8">
        <f t="shared" si="5"/>
        <v>83</v>
      </c>
      <c r="G47" s="12" t="s">
        <v>89</v>
      </c>
      <c r="H47" s="37">
        <v>0</v>
      </c>
      <c r="I47" s="10">
        <v>215</v>
      </c>
      <c r="J47" s="8">
        <f t="shared" si="1"/>
        <v>215</v>
      </c>
      <c r="K47" s="2"/>
      <c r="L47" s="2"/>
      <c r="M47" s="2"/>
      <c r="N47" s="2"/>
      <c r="O47" s="2"/>
      <c r="P47" s="2"/>
      <c r="Q47" s="2"/>
    </row>
    <row r="48" spans="1:17" ht="15.75" customHeight="1" x14ac:dyDescent="0.25">
      <c r="A48" s="8">
        <f t="shared" si="4"/>
        <v>36</v>
      </c>
      <c r="B48" s="9" t="s">
        <v>90</v>
      </c>
      <c r="C48" s="37">
        <v>0</v>
      </c>
      <c r="D48" s="10">
        <v>215</v>
      </c>
      <c r="E48" s="8">
        <f t="shared" si="0"/>
        <v>215</v>
      </c>
      <c r="F48" s="8">
        <f t="shared" si="5"/>
        <v>84</v>
      </c>
      <c r="G48" s="12" t="s">
        <v>91</v>
      </c>
      <c r="H48" s="37">
        <v>0</v>
      </c>
      <c r="I48" s="10">
        <v>215</v>
      </c>
      <c r="J48" s="8">
        <f t="shared" si="1"/>
        <v>215</v>
      </c>
      <c r="K48" s="2"/>
      <c r="L48" s="2"/>
      <c r="M48" s="2"/>
      <c r="N48" s="2"/>
      <c r="O48" s="2"/>
      <c r="P48" s="2"/>
      <c r="Q48" s="2"/>
    </row>
    <row r="49" spans="1:17" ht="15.75" customHeight="1" x14ac:dyDescent="0.25">
      <c r="A49" s="8">
        <f t="shared" si="4"/>
        <v>37</v>
      </c>
      <c r="B49" s="9" t="s">
        <v>92</v>
      </c>
      <c r="C49" s="37">
        <v>0</v>
      </c>
      <c r="D49" s="10">
        <v>215</v>
      </c>
      <c r="E49" s="8">
        <f t="shared" si="0"/>
        <v>215</v>
      </c>
      <c r="F49" s="8">
        <f t="shared" si="5"/>
        <v>85</v>
      </c>
      <c r="G49" s="12" t="s">
        <v>93</v>
      </c>
      <c r="H49" s="37">
        <v>0</v>
      </c>
      <c r="I49" s="10">
        <v>215</v>
      </c>
      <c r="J49" s="8">
        <f t="shared" si="1"/>
        <v>215</v>
      </c>
      <c r="K49" s="2"/>
      <c r="L49" s="2"/>
      <c r="M49" s="2"/>
      <c r="N49" s="2"/>
      <c r="O49" s="2"/>
      <c r="P49" s="2"/>
      <c r="Q49" s="2"/>
    </row>
    <row r="50" spans="1:17" ht="15.75" customHeight="1" x14ac:dyDescent="0.25">
      <c r="A50" s="8">
        <f t="shared" si="4"/>
        <v>38</v>
      </c>
      <c r="B50" s="12" t="s">
        <v>94</v>
      </c>
      <c r="C50" s="37">
        <v>0</v>
      </c>
      <c r="D50" s="10">
        <v>215</v>
      </c>
      <c r="E50" s="8">
        <f t="shared" si="0"/>
        <v>215</v>
      </c>
      <c r="F50" s="8">
        <f t="shared" si="5"/>
        <v>86</v>
      </c>
      <c r="G50" s="12" t="s">
        <v>95</v>
      </c>
      <c r="H50" s="37">
        <v>0</v>
      </c>
      <c r="I50" s="10">
        <v>215</v>
      </c>
      <c r="J50" s="8">
        <f t="shared" si="1"/>
        <v>215</v>
      </c>
      <c r="K50" s="2"/>
      <c r="L50" s="2"/>
      <c r="M50" s="2"/>
      <c r="N50" s="2"/>
      <c r="O50" s="2"/>
      <c r="P50" s="2"/>
      <c r="Q50" s="2"/>
    </row>
    <row r="51" spans="1:17" ht="15.75" customHeight="1" x14ac:dyDescent="0.25">
      <c r="A51" s="8">
        <f t="shared" si="4"/>
        <v>39</v>
      </c>
      <c r="B51" s="12" t="s">
        <v>96</v>
      </c>
      <c r="C51" s="37">
        <v>0</v>
      </c>
      <c r="D51" s="10">
        <v>215</v>
      </c>
      <c r="E51" s="8">
        <f t="shared" si="0"/>
        <v>215</v>
      </c>
      <c r="F51" s="8">
        <f t="shared" si="5"/>
        <v>87</v>
      </c>
      <c r="G51" s="12" t="s">
        <v>97</v>
      </c>
      <c r="H51" s="37">
        <v>0</v>
      </c>
      <c r="I51" s="10">
        <v>215</v>
      </c>
      <c r="J51" s="8">
        <f t="shared" si="1"/>
        <v>215</v>
      </c>
      <c r="K51" s="2"/>
      <c r="L51" s="2"/>
      <c r="M51" s="2"/>
      <c r="N51" s="2"/>
      <c r="O51" s="2"/>
      <c r="P51" s="2"/>
      <c r="Q51" s="2"/>
    </row>
    <row r="52" spans="1:17" ht="15.75" customHeight="1" x14ac:dyDescent="0.25">
      <c r="A52" s="8">
        <f t="shared" si="4"/>
        <v>40</v>
      </c>
      <c r="B52" s="12" t="s">
        <v>98</v>
      </c>
      <c r="C52" s="37">
        <v>0</v>
      </c>
      <c r="D52" s="10">
        <v>215</v>
      </c>
      <c r="E52" s="8">
        <f t="shared" si="0"/>
        <v>215</v>
      </c>
      <c r="F52" s="8">
        <f t="shared" si="5"/>
        <v>88</v>
      </c>
      <c r="G52" s="12" t="s">
        <v>99</v>
      </c>
      <c r="H52" s="37">
        <v>0</v>
      </c>
      <c r="I52" s="10">
        <v>215</v>
      </c>
      <c r="J52" s="8">
        <f t="shared" si="1"/>
        <v>215</v>
      </c>
      <c r="K52" s="2"/>
      <c r="L52" s="2"/>
      <c r="M52" s="2"/>
      <c r="N52" s="2"/>
      <c r="O52" s="2"/>
      <c r="P52" s="2"/>
      <c r="Q52" s="2"/>
    </row>
    <row r="53" spans="1:17" ht="15.75" customHeight="1" x14ac:dyDescent="0.25">
      <c r="A53" s="8">
        <f t="shared" si="4"/>
        <v>41</v>
      </c>
      <c r="B53" s="12" t="s">
        <v>100</v>
      </c>
      <c r="C53" s="37">
        <v>0</v>
      </c>
      <c r="D53" s="10">
        <v>215</v>
      </c>
      <c r="E53" s="8">
        <f t="shared" si="0"/>
        <v>215</v>
      </c>
      <c r="F53" s="8">
        <f t="shared" si="5"/>
        <v>89</v>
      </c>
      <c r="G53" s="12" t="s">
        <v>101</v>
      </c>
      <c r="H53" s="37">
        <v>0</v>
      </c>
      <c r="I53" s="10">
        <v>215</v>
      </c>
      <c r="J53" s="8">
        <f t="shared" si="1"/>
        <v>215</v>
      </c>
      <c r="K53" s="2"/>
      <c r="L53" s="13"/>
      <c r="M53" s="13"/>
      <c r="N53" s="13"/>
      <c r="O53" s="2"/>
      <c r="P53" s="2"/>
      <c r="Q53" s="2"/>
    </row>
    <row r="54" spans="1:17" ht="15.75" customHeight="1" x14ac:dyDescent="0.25">
      <c r="A54" s="8">
        <f t="shared" si="4"/>
        <v>42</v>
      </c>
      <c r="B54" s="12" t="s">
        <v>102</v>
      </c>
      <c r="C54" s="37">
        <v>0</v>
      </c>
      <c r="D54" s="10">
        <v>215</v>
      </c>
      <c r="E54" s="8">
        <f t="shared" si="0"/>
        <v>215</v>
      </c>
      <c r="F54" s="8">
        <f t="shared" si="5"/>
        <v>90</v>
      </c>
      <c r="G54" s="12" t="s">
        <v>103</v>
      </c>
      <c r="H54" s="37">
        <v>0</v>
      </c>
      <c r="I54" s="10">
        <v>215</v>
      </c>
      <c r="J54" s="8">
        <f t="shared" si="1"/>
        <v>215</v>
      </c>
      <c r="K54" s="2"/>
      <c r="L54" s="13"/>
      <c r="M54" s="13"/>
      <c r="N54" s="13"/>
      <c r="O54" s="2"/>
      <c r="P54" s="2"/>
      <c r="Q54" s="2"/>
    </row>
    <row r="55" spans="1:17" ht="15.75" customHeight="1" x14ac:dyDescent="0.25">
      <c r="A55" s="8">
        <f t="shared" si="4"/>
        <v>43</v>
      </c>
      <c r="B55" s="12" t="s">
        <v>104</v>
      </c>
      <c r="C55" s="37">
        <v>0</v>
      </c>
      <c r="D55" s="10">
        <v>215</v>
      </c>
      <c r="E55" s="8">
        <f t="shared" si="0"/>
        <v>215</v>
      </c>
      <c r="F55" s="8">
        <f t="shared" si="5"/>
        <v>91</v>
      </c>
      <c r="G55" s="12" t="s">
        <v>105</v>
      </c>
      <c r="H55" s="37">
        <v>0</v>
      </c>
      <c r="I55" s="10">
        <v>215</v>
      </c>
      <c r="J55" s="8">
        <f t="shared" si="1"/>
        <v>215</v>
      </c>
      <c r="K55" s="2"/>
      <c r="L55" s="13"/>
      <c r="M55" s="13"/>
      <c r="N55" s="13"/>
      <c r="O55" s="2"/>
      <c r="P55" s="2"/>
      <c r="Q55" s="2"/>
    </row>
    <row r="56" spans="1:17" ht="15.75" customHeight="1" x14ac:dyDescent="0.25">
      <c r="A56" s="8">
        <f t="shared" si="4"/>
        <v>44</v>
      </c>
      <c r="B56" s="12" t="s">
        <v>106</v>
      </c>
      <c r="C56" s="37">
        <v>0</v>
      </c>
      <c r="D56" s="10">
        <v>215</v>
      </c>
      <c r="E56" s="8">
        <f t="shared" si="0"/>
        <v>215</v>
      </c>
      <c r="F56" s="8">
        <f t="shared" si="5"/>
        <v>92</v>
      </c>
      <c r="G56" s="12" t="s">
        <v>107</v>
      </c>
      <c r="H56" s="37">
        <v>0</v>
      </c>
      <c r="I56" s="10">
        <v>215</v>
      </c>
      <c r="J56" s="8">
        <f t="shared" si="1"/>
        <v>215</v>
      </c>
      <c r="K56" s="2"/>
      <c r="L56" s="13"/>
      <c r="M56" s="13"/>
      <c r="N56" s="13"/>
      <c r="O56" s="2"/>
      <c r="P56" s="2"/>
      <c r="Q56" s="2"/>
    </row>
    <row r="57" spans="1:17" ht="15.75" customHeight="1" x14ac:dyDescent="0.25">
      <c r="A57" s="8">
        <f t="shared" si="4"/>
        <v>45</v>
      </c>
      <c r="B57" s="12" t="s">
        <v>108</v>
      </c>
      <c r="C57" s="37">
        <v>0</v>
      </c>
      <c r="D57" s="10">
        <v>215</v>
      </c>
      <c r="E57" s="8">
        <f t="shared" si="0"/>
        <v>215</v>
      </c>
      <c r="F57" s="8">
        <f t="shared" si="5"/>
        <v>93</v>
      </c>
      <c r="G57" s="12" t="s">
        <v>109</v>
      </c>
      <c r="H57" s="37">
        <v>0</v>
      </c>
      <c r="I57" s="10">
        <v>215</v>
      </c>
      <c r="J57" s="8">
        <f t="shared" si="1"/>
        <v>215</v>
      </c>
      <c r="K57" s="2"/>
      <c r="L57" s="14"/>
      <c r="M57" s="13"/>
      <c r="N57" s="15"/>
      <c r="O57" s="2"/>
      <c r="P57" s="2"/>
      <c r="Q57" s="2"/>
    </row>
    <row r="58" spans="1:17" ht="15.75" customHeight="1" x14ac:dyDescent="0.25">
      <c r="A58" s="8">
        <f t="shared" si="4"/>
        <v>46</v>
      </c>
      <c r="B58" s="12" t="s">
        <v>110</v>
      </c>
      <c r="C58" s="37">
        <v>0</v>
      </c>
      <c r="D58" s="10">
        <v>215</v>
      </c>
      <c r="E58" s="8">
        <f t="shared" si="0"/>
        <v>215</v>
      </c>
      <c r="F58" s="8">
        <f t="shared" si="5"/>
        <v>94</v>
      </c>
      <c r="G58" s="12" t="s">
        <v>111</v>
      </c>
      <c r="H58" s="37">
        <v>0</v>
      </c>
      <c r="I58" s="10">
        <v>215</v>
      </c>
      <c r="J58" s="8">
        <f t="shared" si="1"/>
        <v>215</v>
      </c>
      <c r="K58" s="2"/>
      <c r="L58" s="16"/>
      <c r="M58" s="13"/>
      <c r="N58" s="15"/>
      <c r="O58" s="2"/>
      <c r="P58" s="2"/>
      <c r="Q58" s="2"/>
    </row>
    <row r="59" spans="1:17" ht="15.75" customHeight="1" x14ac:dyDescent="0.25">
      <c r="A59" s="17">
        <f t="shared" si="4"/>
        <v>47</v>
      </c>
      <c r="B59" s="18" t="s">
        <v>112</v>
      </c>
      <c r="C59" s="37">
        <v>0</v>
      </c>
      <c r="D59" s="10">
        <v>215</v>
      </c>
      <c r="E59" s="17">
        <f t="shared" si="0"/>
        <v>215</v>
      </c>
      <c r="F59" s="17">
        <f t="shared" si="5"/>
        <v>95</v>
      </c>
      <c r="G59" s="18" t="s">
        <v>113</v>
      </c>
      <c r="H59" s="37">
        <v>0</v>
      </c>
      <c r="I59" s="10">
        <v>215</v>
      </c>
      <c r="J59" s="17">
        <f t="shared" si="1"/>
        <v>215</v>
      </c>
      <c r="K59" s="2"/>
      <c r="L59" s="16"/>
      <c r="M59" s="19"/>
      <c r="N59" s="15"/>
      <c r="O59" s="2"/>
      <c r="P59" s="2"/>
      <c r="Q59" s="2"/>
    </row>
    <row r="60" spans="1:17" ht="15.75" customHeight="1" x14ac:dyDescent="0.25">
      <c r="A60" s="17">
        <f t="shared" si="4"/>
        <v>48</v>
      </c>
      <c r="B60" s="18" t="s">
        <v>114</v>
      </c>
      <c r="C60" s="37">
        <v>0</v>
      </c>
      <c r="D60" s="10">
        <v>215</v>
      </c>
      <c r="E60" s="17">
        <f t="shared" si="0"/>
        <v>215</v>
      </c>
      <c r="F60" s="17">
        <f t="shared" si="5"/>
        <v>96</v>
      </c>
      <c r="G60" s="18" t="s">
        <v>115</v>
      </c>
      <c r="H60" s="37">
        <v>0</v>
      </c>
      <c r="I60" s="10">
        <v>215</v>
      </c>
      <c r="J60" s="17">
        <f t="shared" si="1"/>
        <v>215</v>
      </c>
      <c r="K60" s="2"/>
      <c r="L60" s="16"/>
      <c r="M60" s="19"/>
      <c r="N60" s="2"/>
      <c r="O60" s="2"/>
      <c r="P60" s="2"/>
      <c r="Q60" s="2"/>
    </row>
    <row r="61" spans="1:17" ht="30.75" customHeight="1" x14ac:dyDescent="0.3">
      <c r="A61" s="120" t="s">
        <v>116</v>
      </c>
      <c r="B61" s="121"/>
      <c r="C61" s="121"/>
      <c r="D61" s="122"/>
      <c r="E61" s="123" t="s">
        <v>117</v>
      </c>
      <c r="F61" s="124"/>
      <c r="G61" s="124"/>
      <c r="H61" s="124"/>
      <c r="I61" s="124"/>
      <c r="J61" s="125"/>
      <c r="K61" s="2"/>
      <c r="L61" s="14"/>
      <c r="M61" s="2"/>
      <c r="N61" s="2"/>
      <c r="O61" s="2"/>
      <c r="P61" s="2"/>
      <c r="Q61" s="2"/>
    </row>
    <row r="62" spans="1:17" ht="36" customHeight="1" x14ac:dyDescent="0.25">
      <c r="A62" s="128" t="s">
        <v>130</v>
      </c>
      <c r="B62" s="129"/>
      <c r="C62" s="129"/>
      <c r="D62" s="129"/>
      <c r="E62" s="129"/>
      <c r="F62" s="129"/>
      <c r="G62" s="130"/>
      <c r="H62" s="20" t="s">
        <v>118</v>
      </c>
      <c r="I62" s="20" t="s">
        <v>119</v>
      </c>
      <c r="J62" s="20" t="s">
        <v>120</v>
      </c>
      <c r="K62" s="2"/>
      <c r="L62" s="16"/>
      <c r="M62" s="7"/>
      <c r="N62" s="7"/>
      <c r="O62" s="7"/>
      <c r="P62" s="7"/>
      <c r="Q62" s="7"/>
    </row>
    <row r="63" spans="1:17" ht="22.5" customHeight="1" x14ac:dyDescent="0.25">
      <c r="A63" s="131"/>
      <c r="B63" s="132"/>
      <c r="C63" s="132"/>
      <c r="D63" s="132"/>
      <c r="E63" s="135" t="s">
        <v>177</v>
      </c>
      <c r="F63" s="136"/>
      <c r="G63" s="137"/>
      <c r="H63" s="21">
        <v>0</v>
      </c>
      <c r="I63" s="21">
        <v>4.6239999999999997</v>
      </c>
      <c r="J63" s="21">
        <f>H63+I63</f>
        <v>4.6239999999999997</v>
      </c>
      <c r="K63" s="2"/>
      <c r="L63" s="22">
        <f>27.5+56.25</f>
        <v>83.75</v>
      </c>
      <c r="M63" s="32">
        <f>L63/1000</f>
        <v>8.3750000000000005E-2</v>
      </c>
      <c r="N63" s="4"/>
      <c r="O63" s="7"/>
      <c r="P63" s="7"/>
      <c r="Q63" s="7"/>
    </row>
    <row r="64" spans="1:17" ht="25.5" customHeight="1" x14ac:dyDescent="0.25">
      <c r="A64" s="133"/>
      <c r="B64" s="134"/>
      <c r="C64" s="134"/>
      <c r="D64" s="134"/>
      <c r="E64" s="138" t="s">
        <v>178</v>
      </c>
      <c r="F64" s="139"/>
      <c r="G64" s="140"/>
      <c r="H64" s="36">
        <f>K81</f>
        <v>0</v>
      </c>
      <c r="I64" s="36">
        <f>L81</f>
        <v>8.3750000000000005E-2</v>
      </c>
      <c r="J64" s="36">
        <f>H64+I64</f>
        <v>8.3750000000000005E-2</v>
      </c>
      <c r="K64" s="2"/>
      <c r="L64" s="24"/>
      <c r="M64" s="24"/>
      <c r="N64" s="4"/>
      <c r="O64" s="7"/>
      <c r="P64" s="7"/>
      <c r="Q64" s="7"/>
    </row>
    <row r="65" spans="1:17" ht="16.5" customHeight="1" x14ac:dyDescent="0.25">
      <c r="A65" s="25"/>
      <c r="B65" s="7" t="s">
        <v>121</v>
      </c>
      <c r="C65" s="7"/>
      <c r="D65" s="7"/>
      <c r="E65" s="7"/>
      <c r="F65" s="7"/>
      <c r="G65" s="7"/>
      <c r="H65" s="7"/>
      <c r="I65" s="7"/>
      <c r="J65" s="26"/>
      <c r="K65" s="2"/>
      <c r="L65" s="4"/>
      <c r="M65" s="4"/>
      <c r="N65" s="4"/>
      <c r="O65" s="23" t="s">
        <v>122</v>
      </c>
      <c r="P65" s="23" t="s">
        <v>123</v>
      </c>
      <c r="Q65" s="7"/>
    </row>
    <row r="66" spans="1:17" ht="31.5" customHeight="1" x14ac:dyDescent="0.25">
      <c r="A66" s="141" t="s">
        <v>179</v>
      </c>
      <c r="B66" s="142"/>
      <c r="C66" s="142"/>
      <c r="D66" s="142"/>
      <c r="E66" s="142"/>
      <c r="F66" s="142"/>
      <c r="G66" s="142"/>
      <c r="H66" s="142"/>
      <c r="I66" s="142"/>
      <c r="J66" s="143"/>
      <c r="K66" s="2" t="s">
        <v>124</v>
      </c>
      <c r="L66" s="24"/>
      <c r="M66" s="27">
        <v>1.2E-2</v>
      </c>
      <c r="N66" s="28">
        <v>0.55200000000000005</v>
      </c>
      <c r="O66" s="29">
        <f>M66+N66</f>
        <v>0.56400000000000006</v>
      </c>
      <c r="P66" s="29">
        <f>O66/J63*100</f>
        <v>12.197231833910037</v>
      </c>
      <c r="Q66" s="7"/>
    </row>
    <row r="67" spans="1:17" ht="25.5" customHeight="1" x14ac:dyDescent="0.25">
      <c r="A67" s="30"/>
      <c r="B67" s="31"/>
      <c r="C67" s="31"/>
      <c r="D67" s="31"/>
      <c r="E67" s="31"/>
      <c r="F67" s="31"/>
      <c r="G67" s="31"/>
      <c r="H67" s="144" t="s">
        <v>125</v>
      </c>
      <c r="I67" s="145"/>
      <c r="J67" s="146"/>
      <c r="K67" s="2"/>
      <c r="L67" s="4"/>
      <c r="M67" s="29">
        <f>H63+H64</f>
        <v>0</v>
      </c>
      <c r="N67" s="29">
        <f>I63+I64-N66-(2*0.018)-M66</f>
        <v>4.1077500000000002</v>
      </c>
      <c r="O67" s="7"/>
      <c r="P67" s="7"/>
      <c r="Q67" s="7"/>
    </row>
    <row r="68" spans="1:17" ht="33.75" customHeight="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4"/>
      <c r="M68" s="32">
        <f>M67/24</f>
        <v>0</v>
      </c>
      <c r="N68" s="32">
        <f>N67/24</f>
        <v>0.17115625000000001</v>
      </c>
      <c r="O68" s="23"/>
      <c r="P68" s="32">
        <f>M68+N68</f>
        <v>0.17115625000000001</v>
      </c>
      <c r="Q68" s="7"/>
    </row>
    <row r="69" spans="1:17" ht="15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7"/>
      <c r="M69" s="29">
        <f>M68*1000</f>
        <v>0</v>
      </c>
      <c r="N69" s="29">
        <f>N68*1000</f>
        <v>171.15625</v>
      </c>
      <c r="O69" s="23"/>
      <c r="P69" s="29">
        <f>M69+N69</f>
        <v>171.15625</v>
      </c>
      <c r="Q69" s="7"/>
    </row>
    <row r="70" spans="1:17" ht="15.75" customHeight="1" x14ac:dyDescent="0.25">
      <c r="A70" s="2"/>
      <c r="B70" s="2"/>
      <c r="C70" s="2"/>
      <c r="D70" s="2"/>
      <c r="E70" s="2"/>
      <c r="F70" s="2" t="s">
        <v>124</v>
      </c>
      <c r="G70" s="2"/>
      <c r="H70" s="2"/>
      <c r="I70" s="2"/>
      <c r="J70" s="2"/>
      <c r="K70" s="2"/>
      <c r="L70" s="2"/>
      <c r="M70" s="34"/>
      <c r="N70" s="34"/>
      <c r="O70" s="2"/>
      <c r="P70" s="2"/>
      <c r="Q70" s="2"/>
    </row>
    <row r="71" spans="1:17" ht="15.75" customHeight="1" x14ac:dyDescent="0.25">
      <c r="A71" s="126"/>
      <c r="B71" s="127"/>
      <c r="C71" s="127"/>
      <c r="D71" s="127"/>
      <c r="E71" s="56"/>
      <c r="F71" s="2"/>
      <c r="G71" s="2"/>
      <c r="H71" s="2"/>
      <c r="I71" s="2"/>
      <c r="J71" s="56"/>
      <c r="K71" s="2"/>
      <c r="L71" s="2"/>
      <c r="M71" s="2"/>
      <c r="N71" s="2"/>
      <c r="O71" s="2"/>
      <c r="P71" s="2"/>
      <c r="Q71" s="2"/>
    </row>
    <row r="72" spans="1:17" ht="15.75" customHeight="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</row>
    <row r="73" spans="1:17" ht="15.75" customHeight="1" x14ac:dyDescent="0.25">
      <c r="A73" s="2"/>
      <c r="B73" s="2"/>
      <c r="C73" s="2"/>
      <c r="D73" s="2"/>
      <c r="E73" s="33"/>
      <c r="F73" s="2"/>
      <c r="G73" s="2"/>
      <c r="H73" s="2"/>
      <c r="I73" s="2"/>
      <c r="J73" s="2"/>
      <c r="K73" s="16"/>
      <c r="L73" s="16"/>
      <c r="M73" s="2"/>
      <c r="N73" s="2"/>
      <c r="O73" s="2"/>
      <c r="P73" s="2"/>
      <c r="Q73" s="2"/>
    </row>
    <row r="74" spans="1:17" ht="15.75" customHeight="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16"/>
      <c r="L74" s="16"/>
      <c r="M74" s="2"/>
      <c r="N74" s="2"/>
      <c r="O74" s="2"/>
      <c r="P74" s="2"/>
      <c r="Q74" s="2"/>
    </row>
    <row r="75" spans="1:17" ht="15.7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16"/>
      <c r="L75" s="16"/>
      <c r="M75" s="2"/>
      <c r="N75" s="2"/>
      <c r="O75" s="2"/>
      <c r="P75" s="2"/>
      <c r="Q75" s="2"/>
    </row>
    <row r="76" spans="1:17" ht="15.7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</row>
    <row r="77" spans="1:17" ht="15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 ht="15.7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17" ht="15.7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3" t="s">
        <v>126</v>
      </c>
      <c r="L79" s="23" t="s">
        <v>127</v>
      </c>
      <c r="M79" s="23" t="s">
        <v>128</v>
      </c>
      <c r="N79" s="23" t="s">
        <v>129</v>
      </c>
      <c r="O79" s="2"/>
      <c r="P79" s="2"/>
      <c r="Q79" s="2"/>
    </row>
    <row r="80" spans="1:17" ht="15.7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9">
        <v>0</v>
      </c>
      <c r="L80" s="29">
        <v>7.7799999999999994E-2</v>
      </c>
      <c r="M80" s="32">
        <f>K80+L80</f>
        <v>7.7799999999999994E-2</v>
      </c>
      <c r="N80" s="32">
        <f>M80-M63</f>
        <v>-5.9500000000000108E-3</v>
      </c>
      <c r="O80" s="2"/>
      <c r="P80" s="2"/>
      <c r="Q80" s="2"/>
    </row>
    <row r="81" spans="1:17" ht="15.7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35">
        <v>0</v>
      </c>
      <c r="L81" s="35">
        <f>L80-N80</f>
        <v>8.3750000000000005E-2</v>
      </c>
      <c r="M81" s="32">
        <f>K81+L81</f>
        <v>8.3750000000000005E-2</v>
      </c>
      <c r="N81" s="32">
        <f>N80/2</f>
        <v>-2.9750000000000054E-3</v>
      </c>
      <c r="O81" s="2"/>
      <c r="P81" s="2"/>
      <c r="Q81" s="2"/>
    </row>
    <row r="82" spans="1:17" ht="15.7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</row>
    <row r="83" spans="1:17" ht="15.7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1:17" ht="15.7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1:17" ht="15.7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1:17" ht="15.7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1:17" ht="15.7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1:17" ht="15.7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1:17" ht="15.7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1:17" ht="15.7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1:17" ht="15.7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1:17" ht="15.7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1:17" ht="15.7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1:17" ht="15.7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1:17" ht="15.7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1:17" ht="15.7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1:17" ht="15.7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1:17" ht="15.7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1:17" ht="15.7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spans="1:17" ht="15.7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</sheetData>
  <mergeCells count="37">
    <mergeCell ref="L11:L12"/>
    <mergeCell ref="M11:N11"/>
    <mergeCell ref="A61:D61"/>
    <mergeCell ref="E61:J61"/>
    <mergeCell ref="A71:D71"/>
    <mergeCell ref="A62:G62"/>
    <mergeCell ref="A63:D64"/>
    <mergeCell ref="E63:G63"/>
    <mergeCell ref="E64:G64"/>
    <mergeCell ref="A66:J66"/>
    <mergeCell ref="H67:J67"/>
    <mergeCell ref="A9:B9"/>
    <mergeCell ref="C9:J9"/>
    <mergeCell ref="A10:B10"/>
    <mergeCell ref="C10:J10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A6:B6"/>
    <mergeCell ref="C6:J6"/>
    <mergeCell ref="A7:B7"/>
    <mergeCell ref="C7:J7"/>
    <mergeCell ref="A8:B8"/>
    <mergeCell ref="C8:J8"/>
    <mergeCell ref="A1:J1"/>
    <mergeCell ref="A2:J2"/>
    <mergeCell ref="A3:J3"/>
    <mergeCell ref="A4:J4"/>
    <mergeCell ref="A5:B5"/>
    <mergeCell ref="C5:J5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0"/>
  <sheetViews>
    <sheetView topLeftCell="F1" workbookViewId="0">
      <selection activeCell="L11" sqref="L11:N38"/>
    </sheetView>
  </sheetViews>
  <sheetFormatPr defaultColWidth="14.42578125" defaultRowHeight="15" x14ac:dyDescent="0.25"/>
  <cols>
    <col min="1" max="1" width="10.5703125" style="59" customWidth="1"/>
    <col min="2" max="2" width="18.5703125" style="59" customWidth="1"/>
    <col min="3" max="4" width="12.7109375" style="59" customWidth="1"/>
    <col min="5" max="5" width="14.7109375" style="59" customWidth="1"/>
    <col min="6" max="6" width="12.42578125" style="59" customWidth="1"/>
    <col min="7" max="7" width="15.140625" style="59" customWidth="1"/>
    <col min="8" max="9" width="12.7109375" style="59" customWidth="1"/>
    <col min="10" max="10" width="15" style="59" customWidth="1"/>
    <col min="11" max="11" width="9.140625" style="59" customWidth="1"/>
    <col min="12" max="12" width="13" style="59" customWidth="1"/>
    <col min="13" max="13" width="12.7109375" style="59" customWidth="1"/>
    <col min="14" max="14" width="14.28515625" style="59" customWidth="1"/>
    <col min="15" max="15" width="7.85546875" style="59" customWidth="1"/>
    <col min="16" max="17" width="9.140625" style="59" customWidth="1"/>
    <col min="18" max="16384" width="14.42578125" style="59"/>
  </cols>
  <sheetData>
    <row r="1" spans="1:17" ht="24" x14ac:dyDescent="0.4">
      <c r="A1" s="101" t="s">
        <v>0</v>
      </c>
      <c r="B1" s="102"/>
      <c r="C1" s="102"/>
      <c r="D1" s="102"/>
      <c r="E1" s="102"/>
      <c r="F1" s="102"/>
      <c r="G1" s="102"/>
      <c r="H1" s="102"/>
      <c r="I1" s="102"/>
      <c r="J1" s="103"/>
      <c r="K1" s="1"/>
      <c r="L1" s="2"/>
      <c r="M1" s="2"/>
      <c r="N1" s="2"/>
      <c r="O1" s="3"/>
      <c r="P1" s="4" t="s">
        <v>1</v>
      </c>
      <c r="Q1" s="2"/>
    </row>
    <row r="2" spans="1:17" ht="18.75" x14ac:dyDescent="0.3">
      <c r="A2" s="104" t="s">
        <v>2</v>
      </c>
      <c r="B2" s="102"/>
      <c r="C2" s="102"/>
      <c r="D2" s="102"/>
      <c r="E2" s="102"/>
      <c r="F2" s="102"/>
      <c r="G2" s="102"/>
      <c r="H2" s="102"/>
      <c r="I2" s="102"/>
      <c r="J2" s="103"/>
      <c r="K2" s="2"/>
      <c r="L2" s="2"/>
      <c r="M2" s="2"/>
      <c r="N2" s="2"/>
      <c r="O2" s="5"/>
      <c r="P2" s="4" t="s">
        <v>3</v>
      </c>
      <c r="Q2" s="2"/>
    </row>
    <row r="3" spans="1:17" ht="18.75" customHeight="1" x14ac:dyDescent="0.25">
      <c r="A3" s="105" t="s">
        <v>181</v>
      </c>
      <c r="B3" s="106"/>
      <c r="C3" s="106"/>
      <c r="D3" s="106"/>
      <c r="E3" s="106"/>
      <c r="F3" s="106"/>
      <c r="G3" s="106"/>
      <c r="H3" s="106"/>
      <c r="I3" s="106"/>
      <c r="J3" s="107"/>
      <c r="K3" s="6"/>
      <c r="L3" s="6"/>
      <c r="N3" s="6"/>
      <c r="O3" s="6"/>
      <c r="P3" s="6"/>
      <c r="Q3" s="6"/>
    </row>
    <row r="4" spans="1:17" ht="24" x14ac:dyDescent="0.4">
      <c r="A4" s="101" t="s">
        <v>4</v>
      </c>
      <c r="B4" s="102"/>
      <c r="C4" s="102"/>
      <c r="D4" s="102"/>
      <c r="E4" s="102"/>
      <c r="F4" s="102"/>
      <c r="G4" s="102"/>
      <c r="H4" s="102"/>
      <c r="I4" s="102"/>
      <c r="J4" s="103"/>
      <c r="K4" s="2"/>
      <c r="L4" s="2"/>
      <c r="M4" s="6"/>
      <c r="N4" s="2"/>
      <c r="O4" s="2"/>
      <c r="P4" s="2"/>
      <c r="Q4" s="2"/>
    </row>
    <row r="5" spans="1:17" x14ac:dyDescent="0.25">
      <c r="A5" s="108" t="s">
        <v>5</v>
      </c>
      <c r="B5" s="103"/>
      <c r="C5" s="109" t="s">
        <v>6</v>
      </c>
      <c r="D5" s="102"/>
      <c r="E5" s="102"/>
      <c r="F5" s="102"/>
      <c r="G5" s="102"/>
      <c r="H5" s="102"/>
      <c r="I5" s="102"/>
      <c r="J5" s="103"/>
      <c r="K5" s="2"/>
      <c r="L5" s="2"/>
      <c r="M5" s="2"/>
      <c r="N5" s="2"/>
      <c r="O5" s="2"/>
      <c r="P5" s="2"/>
      <c r="Q5" s="2"/>
    </row>
    <row r="6" spans="1:17" ht="45" customHeight="1" x14ac:dyDescent="0.25">
      <c r="A6" s="110" t="s">
        <v>7</v>
      </c>
      <c r="B6" s="103"/>
      <c r="C6" s="111" t="s">
        <v>8</v>
      </c>
      <c r="D6" s="102"/>
      <c r="E6" s="102"/>
      <c r="F6" s="102"/>
      <c r="G6" s="102"/>
      <c r="H6" s="102"/>
      <c r="I6" s="102"/>
      <c r="J6" s="103"/>
      <c r="K6" s="2"/>
      <c r="L6" s="2"/>
      <c r="M6" s="2"/>
      <c r="N6" s="2"/>
      <c r="O6" s="2"/>
      <c r="P6" s="2"/>
      <c r="Q6" s="2"/>
    </row>
    <row r="7" spans="1:17" x14ac:dyDescent="0.25">
      <c r="A7" s="110" t="s">
        <v>9</v>
      </c>
      <c r="B7" s="103"/>
      <c r="C7" s="112" t="s">
        <v>10</v>
      </c>
      <c r="D7" s="102"/>
      <c r="E7" s="102"/>
      <c r="F7" s="102"/>
      <c r="G7" s="102"/>
      <c r="H7" s="102"/>
      <c r="I7" s="102"/>
      <c r="J7" s="103"/>
      <c r="K7" s="2"/>
      <c r="L7" s="2"/>
      <c r="M7" s="2"/>
      <c r="N7" s="2"/>
      <c r="O7" s="2"/>
      <c r="P7" s="2"/>
      <c r="Q7" s="2"/>
    </row>
    <row r="8" spans="1:17" x14ac:dyDescent="0.25">
      <c r="A8" s="110" t="s">
        <v>11</v>
      </c>
      <c r="B8" s="103"/>
      <c r="C8" s="112" t="s">
        <v>12</v>
      </c>
      <c r="D8" s="102"/>
      <c r="E8" s="102"/>
      <c r="F8" s="102"/>
      <c r="G8" s="102"/>
      <c r="H8" s="102"/>
      <c r="I8" s="102"/>
      <c r="J8" s="103"/>
      <c r="K8" s="2"/>
      <c r="L8" s="2"/>
      <c r="M8" s="2"/>
      <c r="N8" s="2"/>
      <c r="O8" s="2"/>
      <c r="P8" s="2"/>
      <c r="Q8" s="2"/>
    </row>
    <row r="9" spans="1:17" x14ac:dyDescent="0.25">
      <c r="A9" s="113" t="s">
        <v>13</v>
      </c>
      <c r="B9" s="103"/>
      <c r="C9" s="114" t="s">
        <v>182</v>
      </c>
      <c r="D9" s="115"/>
      <c r="E9" s="115"/>
      <c r="F9" s="115"/>
      <c r="G9" s="115"/>
      <c r="H9" s="115"/>
      <c r="I9" s="115"/>
      <c r="J9" s="116"/>
      <c r="K9" s="6"/>
      <c r="L9" s="6"/>
      <c r="M9" s="6"/>
      <c r="N9" s="6"/>
      <c r="O9" s="6"/>
      <c r="P9" s="6"/>
      <c r="Q9" s="6"/>
    </row>
    <row r="10" spans="1:17" x14ac:dyDescent="0.25">
      <c r="A10" s="110" t="s">
        <v>14</v>
      </c>
      <c r="B10" s="103"/>
      <c r="C10" s="114"/>
      <c r="D10" s="115"/>
      <c r="E10" s="115"/>
      <c r="F10" s="115"/>
      <c r="G10" s="115"/>
      <c r="H10" s="115"/>
      <c r="I10" s="115"/>
      <c r="J10" s="116"/>
      <c r="K10" s="2"/>
      <c r="L10" s="2"/>
      <c r="M10" s="2"/>
      <c r="N10" s="2"/>
      <c r="O10" s="2"/>
      <c r="P10" s="2"/>
      <c r="Q10" s="2"/>
    </row>
    <row r="11" spans="1:17" ht="33" customHeight="1" x14ac:dyDescent="0.25">
      <c r="A11" s="117" t="s">
        <v>15</v>
      </c>
      <c r="B11" s="117" t="s">
        <v>16</v>
      </c>
      <c r="C11" s="119" t="s">
        <v>17</v>
      </c>
      <c r="D11" s="119" t="s">
        <v>18</v>
      </c>
      <c r="E11" s="117" t="s">
        <v>19</v>
      </c>
      <c r="F11" s="117" t="s">
        <v>15</v>
      </c>
      <c r="G11" s="117" t="s">
        <v>16</v>
      </c>
      <c r="H11" s="119" t="s">
        <v>17</v>
      </c>
      <c r="I11" s="119" t="s">
        <v>18</v>
      </c>
      <c r="J11" s="117" t="s">
        <v>19</v>
      </c>
      <c r="K11" s="2"/>
      <c r="L11" s="147" t="s">
        <v>16</v>
      </c>
      <c r="M11" s="148" t="s">
        <v>287</v>
      </c>
      <c r="N11" s="148"/>
      <c r="O11" s="2"/>
      <c r="P11" s="2"/>
      <c r="Q11" s="2"/>
    </row>
    <row r="12" spans="1:17" ht="13.5" customHeight="1" x14ac:dyDescent="0.25">
      <c r="A12" s="118"/>
      <c r="B12" s="118"/>
      <c r="C12" s="118"/>
      <c r="D12" s="118"/>
      <c r="E12" s="118"/>
      <c r="F12" s="118"/>
      <c r="G12" s="118"/>
      <c r="H12" s="118"/>
      <c r="I12" s="118"/>
      <c r="J12" s="118"/>
      <c r="K12" s="2"/>
      <c r="L12" s="147"/>
      <c r="M12" s="7" t="s">
        <v>17</v>
      </c>
      <c r="N12" s="2" t="s">
        <v>18</v>
      </c>
      <c r="O12" s="2"/>
      <c r="P12" s="2"/>
      <c r="Q12" s="2"/>
    </row>
    <row r="13" spans="1:17" x14ac:dyDescent="0.25">
      <c r="A13" s="8">
        <v>1</v>
      </c>
      <c r="B13" s="9" t="s">
        <v>20</v>
      </c>
      <c r="C13" s="37">
        <v>0</v>
      </c>
      <c r="D13" s="10">
        <v>215</v>
      </c>
      <c r="E13" s="11">
        <f t="shared" ref="E13:E60" si="0">SUM(C13,D13)</f>
        <v>215</v>
      </c>
      <c r="F13" s="8">
        <v>49</v>
      </c>
      <c r="G13" s="12" t="s">
        <v>21</v>
      </c>
      <c r="H13" s="37">
        <v>0</v>
      </c>
      <c r="I13" s="10">
        <v>215</v>
      </c>
      <c r="J13" s="8">
        <f t="shared" ref="J13:J60" si="1">SUM(H13,I13)</f>
        <v>215</v>
      </c>
      <c r="K13" s="2"/>
      <c r="L13" s="2"/>
      <c r="M13" s="7"/>
      <c r="N13" s="7"/>
      <c r="O13" s="2"/>
      <c r="P13" s="2"/>
      <c r="Q13" s="2"/>
    </row>
    <row r="14" spans="1:17" x14ac:dyDescent="0.25">
      <c r="A14" s="8">
        <f t="shared" ref="A14:A36" si="2">A13+1</f>
        <v>2</v>
      </c>
      <c r="B14" s="9" t="s">
        <v>22</v>
      </c>
      <c r="C14" s="37">
        <v>0</v>
      </c>
      <c r="D14" s="10">
        <v>215</v>
      </c>
      <c r="E14" s="11">
        <f t="shared" si="0"/>
        <v>215</v>
      </c>
      <c r="F14" s="8">
        <f t="shared" ref="F14:F36" si="3">F13+1</f>
        <v>50</v>
      </c>
      <c r="G14" s="12" t="s">
        <v>23</v>
      </c>
      <c r="H14" s="37">
        <v>0</v>
      </c>
      <c r="I14" s="10">
        <v>215</v>
      </c>
      <c r="J14" s="8">
        <f t="shared" si="1"/>
        <v>215</v>
      </c>
      <c r="K14" s="2"/>
      <c r="L14" s="2" t="s">
        <v>20</v>
      </c>
      <c r="M14" s="7">
        <f>AVERAGE(C13:C16)</f>
        <v>0</v>
      </c>
      <c r="N14" s="7">
        <f>AVERAGE(D13:D16)</f>
        <v>215</v>
      </c>
      <c r="O14" s="2"/>
      <c r="P14" s="2"/>
      <c r="Q14" s="2"/>
    </row>
    <row r="15" spans="1:17" x14ac:dyDescent="0.25">
      <c r="A15" s="8">
        <f t="shared" si="2"/>
        <v>3</v>
      </c>
      <c r="B15" s="9" t="s">
        <v>24</v>
      </c>
      <c r="C15" s="37">
        <v>0</v>
      </c>
      <c r="D15" s="10">
        <v>215</v>
      </c>
      <c r="E15" s="11">
        <f t="shared" si="0"/>
        <v>215</v>
      </c>
      <c r="F15" s="8">
        <f t="shared" si="3"/>
        <v>51</v>
      </c>
      <c r="G15" s="12" t="s">
        <v>25</v>
      </c>
      <c r="H15" s="37">
        <v>0</v>
      </c>
      <c r="I15" s="10">
        <v>215</v>
      </c>
      <c r="J15" s="8">
        <f t="shared" si="1"/>
        <v>215</v>
      </c>
      <c r="K15" s="2"/>
      <c r="L15" s="2" t="s">
        <v>28</v>
      </c>
      <c r="M15" s="7">
        <f>AVERAGE(C17:C20)</f>
        <v>0</v>
      </c>
      <c r="N15" s="7">
        <f>AVERAGE(D17:D20)</f>
        <v>215</v>
      </c>
      <c r="O15" s="2"/>
      <c r="P15" s="2"/>
      <c r="Q15" s="2"/>
    </row>
    <row r="16" spans="1:17" x14ac:dyDescent="0.25">
      <c r="A16" s="8">
        <f t="shared" si="2"/>
        <v>4</v>
      </c>
      <c r="B16" s="9" t="s">
        <v>26</v>
      </c>
      <c r="C16" s="37">
        <v>0</v>
      </c>
      <c r="D16" s="10">
        <v>215</v>
      </c>
      <c r="E16" s="11">
        <f t="shared" si="0"/>
        <v>215</v>
      </c>
      <c r="F16" s="8">
        <f t="shared" si="3"/>
        <v>52</v>
      </c>
      <c r="G16" s="12" t="s">
        <v>27</v>
      </c>
      <c r="H16" s="37">
        <v>0</v>
      </c>
      <c r="I16" s="10">
        <v>215</v>
      </c>
      <c r="J16" s="8">
        <f t="shared" si="1"/>
        <v>215</v>
      </c>
      <c r="K16" s="2"/>
      <c r="L16" s="2" t="s">
        <v>36</v>
      </c>
      <c r="M16" s="7">
        <f>AVERAGE(C21:C24)</f>
        <v>0</v>
      </c>
      <c r="N16" s="7">
        <f>AVERAGE(D21:D24)</f>
        <v>215</v>
      </c>
      <c r="O16" s="2"/>
      <c r="P16" s="2"/>
      <c r="Q16" s="2"/>
    </row>
    <row r="17" spans="1:17" x14ac:dyDescent="0.25">
      <c r="A17" s="8">
        <f t="shared" si="2"/>
        <v>5</v>
      </c>
      <c r="B17" s="9" t="s">
        <v>28</v>
      </c>
      <c r="C17" s="37">
        <v>0</v>
      </c>
      <c r="D17" s="10">
        <v>215</v>
      </c>
      <c r="E17" s="11">
        <f t="shared" si="0"/>
        <v>215</v>
      </c>
      <c r="F17" s="8">
        <f t="shared" si="3"/>
        <v>53</v>
      </c>
      <c r="G17" s="12" t="s">
        <v>29</v>
      </c>
      <c r="H17" s="37">
        <v>0</v>
      </c>
      <c r="I17" s="10">
        <v>215</v>
      </c>
      <c r="J17" s="8">
        <f t="shared" si="1"/>
        <v>215</v>
      </c>
      <c r="K17" s="2"/>
      <c r="L17" s="2" t="s">
        <v>44</v>
      </c>
      <c r="M17" s="7">
        <f>AVERAGE(C25:C28)</f>
        <v>0</v>
      </c>
      <c r="N17" s="7">
        <f>AVERAGE(D25:D28)</f>
        <v>215</v>
      </c>
      <c r="O17" s="2"/>
      <c r="P17" s="2"/>
      <c r="Q17" s="2"/>
    </row>
    <row r="18" spans="1:17" x14ac:dyDescent="0.25">
      <c r="A18" s="8">
        <f t="shared" si="2"/>
        <v>6</v>
      </c>
      <c r="B18" s="9" t="s">
        <v>30</v>
      </c>
      <c r="C18" s="37">
        <v>0</v>
      </c>
      <c r="D18" s="10">
        <v>215</v>
      </c>
      <c r="E18" s="11">
        <f t="shared" si="0"/>
        <v>215</v>
      </c>
      <c r="F18" s="8">
        <f t="shared" si="3"/>
        <v>54</v>
      </c>
      <c r="G18" s="12" t="s">
        <v>31</v>
      </c>
      <c r="H18" s="37">
        <v>0</v>
      </c>
      <c r="I18" s="10">
        <v>215</v>
      </c>
      <c r="J18" s="8">
        <f t="shared" si="1"/>
        <v>215</v>
      </c>
      <c r="K18" s="2"/>
      <c r="L18" s="2" t="s">
        <v>52</v>
      </c>
      <c r="M18" s="7">
        <f>AVERAGE(C29:C32)</f>
        <v>0</v>
      </c>
      <c r="N18" s="7">
        <f>AVERAGE(D29:D32)</f>
        <v>215</v>
      </c>
      <c r="O18" s="2"/>
      <c r="P18" s="2"/>
      <c r="Q18" s="2"/>
    </row>
    <row r="19" spans="1:17" x14ac:dyDescent="0.25">
      <c r="A19" s="8">
        <f t="shared" si="2"/>
        <v>7</v>
      </c>
      <c r="B19" s="9" t="s">
        <v>32</v>
      </c>
      <c r="C19" s="37">
        <v>0</v>
      </c>
      <c r="D19" s="10">
        <v>215</v>
      </c>
      <c r="E19" s="11">
        <f t="shared" si="0"/>
        <v>215</v>
      </c>
      <c r="F19" s="8">
        <f t="shared" si="3"/>
        <v>55</v>
      </c>
      <c r="G19" s="12" t="s">
        <v>33</v>
      </c>
      <c r="H19" s="37">
        <v>0</v>
      </c>
      <c r="I19" s="10">
        <v>215</v>
      </c>
      <c r="J19" s="8">
        <f t="shared" si="1"/>
        <v>215</v>
      </c>
      <c r="K19" s="2"/>
      <c r="L19" s="2" t="s">
        <v>60</v>
      </c>
      <c r="M19" s="7">
        <f>AVERAGE(C33:C36)</f>
        <v>0</v>
      </c>
      <c r="N19" s="7">
        <f>AVERAGE(D33:D36)</f>
        <v>215</v>
      </c>
      <c r="O19" s="2"/>
      <c r="P19" s="2"/>
      <c r="Q19" s="2"/>
    </row>
    <row r="20" spans="1:17" x14ac:dyDescent="0.25">
      <c r="A20" s="8">
        <f t="shared" si="2"/>
        <v>8</v>
      </c>
      <c r="B20" s="9" t="s">
        <v>34</v>
      </c>
      <c r="C20" s="37">
        <v>0</v>
      </c>
      <c r="D20" s="10">
        <v>215</v>
      </c>
      <c r="E20" s="11">
        <f t="shared" si="0"/>
        <v>215</v>
      </c>
      <c r="F20" s="8">
        <f t="shared" si="3"/>
        <v>56</v>
      </c>
      <c r="G20" s="12" t="s">
        <v>35</v>
      </c>
      <c r="H20" s="37">
        <v>0</v>
      </c>
      <c r="I20" s="10">
        <v>215</v>
      </c>
      <c r="J20" s="8">
        <f t="shared" si="1"/>
        <v>215</v>
      </c>
      <c r="K20" s="2"/>
      <c r="L20" s="2" t="s">
        <v>68</v>
      </c>
      <c r="M20" s="7">
        <f>AVERAGE(C37:C40)</f>
        <v>0</v>
      </c>
      <c r="N20" s="7">
        <f>AVERAGE(D37:D40)</f>
        <v>215</v>
      </c>
      <c r="O20" s="2"/>
      <c r="P20" s="2"/>
      <c r="Q20" s="2"/>
    </row>
    <row r="21" spans="1:17" ht="15.75" customHeight="1" x14ac:dyDescent="0.25">
      <c r="A21" s="8">
        <f t="shared" si="2"/>
        <v>9</v>
      </c>
      <c r="B21" s="9" t="s">
        <v>36</v>
      </c>
      <c r="C21" s="37">
        <v>0</v>
      </c>
      <c r="D21" s="10">
        <v>215</v>
      </c>
      <c r="E21" s="11">
        <f t="shared" si="0"/>
        <v>215</v>
      </c>
      <c r="F21" s="8">
        <f t="shared" si="3"/>
        <v>57</v>
      </c>
      <c r="G21" s="12" t="s">
        <v>37</v>
      </c>
      <c r="H21" s="37">
        <v>0</v>
      </c>
      <c r="I21" s="10">
        <v>215</v>
      </c>
      <c r="J21" s="8">
        <f t="shared" si="1"/>
        <v>215</v>
      </c>
      <c r="K21" s="2"/>
      <c r="L21" s="2" t="s">
        <v>76</v>
      </c>
      <c r="M21" s="7">
        <f>AVERAGE(C41:C44)</f>
        <v>0</v>
      </c>
      <c r="N21" s="7">
        <f>AVERAGE(D41:D44)</f>
        <v>215</v>
      </c>
      <c r="O21" s="2"/>
      <c r="P21" s="2"/>
      <c r="Q21" s="2"/>
    </row>
    <row r="22" spans="1:17" ht="15.75" customHeight="1" x14ac:dyDescent="0.25">
      <c r="A22" s="8">
        <f t="shared" si="2"/>
        <v>10</v>
      </c>
      <c r="B22" s="9" t="s">
        <v>38</v>
      </c>
      <c r="C22" s="37">
        <v>0</v>
      </c>
      <c r="D22" s="10">
        <v>215</v>
      </c>
      <c r="E22" s="11">
        <f t="shared" si="0"/>
        <v>215</v>
      </c>
      <c r="F22" s="8">
        <f t="shared" si="3"/>
        <v>58</v>
      </c>
      <c r="G22" s="12" t="s">
        <v>39</v>
      </c>
      <c r="H22" s="37">
        <v>0</v>
      </c>
      <c r="I22" s="10">
        <v>215</v>
      </c>
      <c r="J22" s="8">
        <f t="shared" si="1"/>
        <v>215</v>
      </c>
      <c r="K22" s="2"/>
      <c r="L22" s="2" t="s">
        <v>84</v>
      </c>
      <c r="M22" s="7">
        <f>AVERAGE(C45:C48)</f>
        <v>0</v>
      </c>
      <c r="N22" s="7">
        <f>AVERAGE(D45:D48)</f>
        <v>215</v>
      </c>
      <c r="O22" s="2"/>
      <c r="P22" s="2"/>
      <c r="Q22" s="2"/>
    </row>
    <row r="23" spans="1:17" ht="15.75" customHeight="1" x14ac:dyDescent="0.25">
      <c r="A23" s="8">
        <f t="shared" si="2"/>
        <v>11</v>
      </c>
      <c r="B23" s="9" t="s">
        <v>40</v>
      </c>
      <c r="C23" s="37">
        <v>0</v>
      </c>
      <c r="D23" s="10">
        <v>215</v>
      </c>
      <c r="E23" s="11">
        <f t="shared" si="0"/>
        <v>215</v>
      </c>
      <c r="F23" s="8">
        <f t="shared" si="3"/>
        <v>59</v>
      </c>
      <c r="G23" s="12" t="s">
        <v>41</v>
      </c>
      <c r="H23" s="37">
        <v>0</v>
      </c>
      <c r="I23" s="10">
        <v>215</v>
      </c>
      <c r="J23" s="8">
        <f t="shared" si="1"/>
        <v>215</v>
      </c>
      <c r="K23" s="2"/>
      <c r="L23" s="2" t="s">
        <v>92</v>
      </c>
      <c r="M23" s="7">
        <f>AVERAGE(C49:C52)</f>
        <v>0</v>
      </c>
      <c r="N23" s="7">
        <f>AVERAGE(D49:D52)</f>
        <v>215</v>
      </c>
      <c r="O23" s="2"/>
      <c r="P23" s="2"/>
      <c r="Q23" s="2"/>
    </row>
    <row r="24" spans="1:17" ht="15.75" customHeight="1" x14ac:dyDescent="0.25">
      <c r="A24" s="8">
        <f t="shared" si="2"/>
        <v>12</v>
      </c>
      <c r="B24" s="9" t="s">
        <v>42</v>
      </c>
      <c r="C24" s="37">
        <v>0</v>
      </c>
      <c r="D24" s="10">
        <v>215</v>
      </c>
      <c r="E24" s="11">
        <f t="shared" si="0"/>
        <v>215</v>
      </c>
      <c r="F24" s="8">
        <f t="shared" si="3"/>
        <v>60</v>
      </c>
      <c r="G24" s="12" t="s">
        <v>43</v>
      </c>
      <c r="H24" s="37">
        <v>0</v>
      </c>
      <c r="I24" s="10">
        <v>215</v>
      </c>
      <c r="J24" s="8">
        <f t="shared" si="1"/>
        <v>215</v>
      </c>
      <c r="K24" s="2"/>
      <c r="L24" s="13" t="s">
        <v>100</v>
      </c>
      <c r="M24" s="7">
        <f>AVERAGE(C53:C56)</f>
        <v>0</v>
      </c>
      <c r="N24" s="7">
        <f>AVERAGE(D53:D56)</f>
        <v>215</v>
      </c>
      <c r="O24" s="2"/>
      <c r="P24" s="2"/>
      <c r="Q24" s="2"/>
    </row>
    <row r="25" spans="1:17" ht="15.75" customHeight="1" x14ac:dyDescent="0.25">
      <c r="A25" s="8">
        <f t="shared" si="2"/>
        <v>13</v>
      </c>
      <c r="B25" s="9" t="s">
        <v>44</v>
      </c>
      <c r="C25" s="37">
        <v>0</v>
      </c>
      <c r="D25" s="10">
        <v>215</v>
      </c>
      <c r="E25" s="11">
        <f t="shared" si="0"/>
        <v>215</v>
      </c>
      <c r="F25" s="8">
        <f t="shared" si="3"/>
        <v>61</v>
      </c>
      <c r="G25" s="12" t="s">
        <v>45</v>
      </c>
      <c r="H25" s="37">
        <v>0</v>
      </c>
      <c r="I25" s="10">
        <v>215</v>
      </c>
      <c r="J25" s="8">
        <f t="shared" si="1"/>
        <v>215</v>
      </c>
      <c r="K25" s="2"/>
      <c r="L25" s="16" t="s">
        <v>108</v>
      </c>
      <c r="M25" s="7">
        <f>AVERAGE(C57:C60)</f>
        <v>0</v>
      </c>
      <c r="N25" s="7">
        <f>AVERAGE(D57:D60)</f>
        <v>215</v>
      </c>
      <c r="O25" s="2"/>
      <c r="P25" s="2"/>
      <c r="Q25" s="2"/>
    </row>
    <row r="26" spans="1:17" ht="15.75" customHeight="1" x14ac:dyDescent="0.25">
      <c r="A26" s="8">
        <f t="shared" si="2"/>
        <v>14</v>
      </c>
      <c r="B26" s="9" t="s">
        <v>46</v>
      </c>
      <c r="C26" s="37">
        <v>0</v>
      </c>
      <c r="D26" s="10">
        <v>215</v>
      </c>
      <c r="E26" s="11">
        <f t="shared" si="0"/>
        <v>215</v>
      </c>
      <c r="F26" s="8">
        <f t="shared" si="3"/>
        <v>62</v>
      </c>
      <c r="G26" s="12" t="s">
        <v>47</v>
      </c>
      <c r="H26" s="37">
        <v>0</v>
      </c>
      <c r="I26" s="10">
        <v>215</v>
      </c>
      <c r="J26" s="8">
        <f t="shared" si="1"/>
        <v>215</v>
      </c>
      <c r="K26" s="2"/>
      <c r="L26" s="16" t="s">
        <v>21</v>
      </c>
      <c r="M26" s="7">
        <f>AVERAGE(H13:H16)</f>
        <v>0</v>
      </c>
      <c r="N26" s="7">
        <f>AVERAGE(I13:I16)</f>
        <v>215</v>
      </c>
      <c r="O26" s="2"/>
      <c r="P26" s="2"/>
      <c r="Q26" s="2"/>
    </row>
    <row r="27" spans="1:17" ht="15.75" customHeight="1" x14ac:dyDescent="0.25">
      <c r="A27" s="8">
        <f t="shared" si="2"/>
        <v>15</v>
      </c>
      <c r="B27" s="9" t="s">
        <v>48</v>
      </c>
      <c r="C27" s="37">
        <v>0</v>
      </c>
      <c r="D27" s="10">
        <v>215</v>
      </c>
      <c r="E27" s="11">
        <f t="shared" si="0"/>
        <v>215</v>
      </c>
      <c r="F27" s="8">
        <f t="shared" si="3"/>
        <v>63</v>
      </c>
      <c r="G27" s="12" t="s">
        <v>49</v>
      </c>
      <c r="H27" s="37">
        <v>0</v>
      </c>
      <c r="I27" s="10">
        <v>215</v>
      </c>
      <c r="J27" s="8">
        <f t="shared" si="1"/>
        <v>215</v>
      </c>
      <c r="K27" s="2"/>
      <c r="L27" s="24" t="s">
        <v>29</v>
      </c>
      <c r="M27" s="7">
        <f>AVERAGE(H17:H20)</f>
        <v>0</v>
      </c>
      <c r="N27" s="7">
        <f>AVERAGE(I17:I20)</f>
        <v>215</v>
      </c>
      <c r="O27" s="2"/>
      <c r="P27" s="2"/>
      <c r="Q27" s="2"/>
    </row>
    <row r="28" spans="1:17" ht="15.75" customHeight="1" x14ac:dyDescent="0.25">
      <c r="A28" s="8">
        <f t="shared" si="2"/>
        <v>16</v>
      </c>
      <c r="B28" s="9" t="s">
        <v>50</v>
      </c>
      <c r="C28" s="37">
        <v>0</v>
      </c>
      <c r="D28" s="10">
        <v>215</v>
      </c>
      <c r="E28" s="11">
        <f t="shared" si="0"/>
        <v>215</v>
      </c>
      <c r="F28" s="8">
        <f t="shared" si="3"/>
        <v>64</v>
      </c>
      <c r="G28" s="12" t="s">
        <v>51</v>
      </c>
      <c r="H28" s="37">
        <v>0</v>
      </c>
      <c r="I28" s="10">
        <v>215</v>
      </c>
      <c r="J28" s="8">
        <f t="shared" si="1"/>
        <v>215</v>
      </c>
      <c r="K28" s="2"/>
      <c r="L28" s="2" t="s">
        <v>37</v>
      </c>
      <c r="M28" s="7">
        <f>AVERAGE(H21:H24)</f>
        <v>0</v>
      </c>
      <c r="N28" s="7">
        <f>AVERAGE(I21:I24)</f>
        <v>215</v>
      </c>
      <c r="O28" s="2"/>
      <c r="P28" s="2"/>
      <c r="Q28" s="2"/>
    </row>
    <row r="29" spans="1:17" ht="15.75" customHeight="1" x14ac:dyDescent="0.25">
      <c r="A29" s="8">
        <f t="shared" si="2"/>
        <v>17</v>
      </c>
      <c r="B29" s="9" t="s">
        <v>52</v>
      </c>
      <c r="C29" s="37">
        <v>0</v>
      </c>
      <c r="D29" s="10">
        <v>215</v>
      </c>
      <c r="E29" s="11">
        <f t="shared" si="0"/>
        <v>215</v>
      </c>
      <c r="F29" s="8">
        <f t="shared" si="3"/>
        <v>65</v>
      </c>
      <c r="G29" s="12" t="s">
        <v>53</v>
      </c>
      <c r="H29" s="37">
        <v>0</v>
      </c>
      <c r="I29" s="10">
        <v>215</v>
      </c>
      <c r="J29" s="8">
        <f t="shared" si="1"/>
        <v>215</v>
      </c>
      <c r="K29" s="2"/>
      <c r="L29" s="2" t="s">
        <v>45</v>
      </c>
      <c r="M29" s="7">
        <f>AVERAGE(H25:H28)</f>
        <v>0</v>
      </c>
      <c r="N29" s="7">
        <f>AVERAGE(I25:I28)</f>
        <v>215</v>
      </c>
      <c r="O29" s="2"/>
      <c r="P29" s="2"/>
      <c r="Q29" s="2"/>
    </row>
    <row r="30" spans="1:17" ht="15.75" customHeight="1" x14ac:dyDescent="0.25">
      <c r="A30" s="8">
        <f t="shared" si="2"/>
        <v>18</v>
      </c>
      <c r="B30" s="9" t="s">
        <v>54</v>
      </c>
      <c r="C30" s="37">
        <v>0</v>
      </c>
      <c r="D30" s="10">
        <v>215</v>
      </c>
      <c r="E30" s="11">
        <f t="shared" si="0"/>
        <v>215</v>
      </c>
      <c r="F30" s="8">
        <f t="shared" si="3"/>
        <v>66</v>
      </c>
      <c r="G30" s="12" t="s">
        <v>55</v>
      </c>
      <c r="H30" s="37">
        <v>0</v>
      </c>
      <c r="I30" s="10">
        <v>215</v>
      </c>
      <c r="J30" s="8">
        <f t="shared" si="1"/>
        <v>215</v>
      </c>
      <c r="K30" s="2"/>
      <c r="L30" s="2" t="s">
        <v>53</v>
      </c>
      <c r="M30" s="7">
        <f>AVERAGE(H29:H32)</f>
        <v>0</v>
      </c>
      <c r="N30" s="7">
        <f>AVERAGE(I29:I32)</f>
        <v>215</v>
      </c>
      <c r="O30" s="2"/>
      <c r="P30" s="2"/>
      <c r="Q30" s="2"/>
    </row>
    <row r="31" spans="1:17" ht="15.75" customHeight="1" x14ac:dyDescent="0.25">
      <c r="A31" s="8">
        <f t="shared" si="2"/>
        <v>19</v>
      </c>
      <c r="B31" s="9" t="s">
        <v>56</v>
      </c>
      <c r="C31" s="37">
        <v>0</v>
      </c>
      <c r="D31" s="10">
        <v>215</v>
      </c>
      <c r="E31" s="11">
        <f t="shared" si="0"/>
        <v>215</v>
      </c>
      <c r="F31" s="8">
        <f t="shared" si="3"/>
        <v>67</v>
      </c>
      <c r="G31" s="12" t="s">
        <v>57</v>
      </c>
      <c r="H31" s="37">
        <v>0</v>
      </c>
      <c r="I31" s="10">
        <v>215</v>
      </c>
      <c r="J31" s="8">
        <f t="shared" si="1"/>
        <v>215</v>
      </c>
      <c r="K31" s="2"/>
      <c r="L31" s="2" t="s">
        <v>61</v>
      </c>
      <c r="M31" s="7">
        <f>AVERAGE(H33:H36)</f>
        <v>0</v>
      </c>
      <c r="N31" s="7">
        <f>AVERAGE(I33:I36)</f>
        <v>215</v>
      </c>
      <c r="O31" s="2"/>
      <c r="P31" s="2"/>
      <c r="Q31" s="2"/>
    </row>
    <row r="32" spans="1:17" ht="15.75" customHeight="1" x14ac:dyDescent="0.25">
      <c r="A32" s="8">
        <f t="shared" si="2"/>
        <v>20</v>
      </c>
      <c r="B32" s="9" t="s">
        <v>58</v>
      </c>
      <c r="C32" s="37">
        <v>0</v>
      </c>
      <c r="D32" s="10">
        <v>215</v>
      </c>
      <c r="E32" s="11">
        <f t="shared" si="0"/>
        <v>215</v>
      </c>
      <c r="F32" s="8">
        <f t="shared" si="3"/>
        <v>68</v>
      </c>
      <c r="G32" s="12" t="s">
        <v>59</v>
      </c>
      <c r="H32" s="37">
        <v>0</v>
      </c>
      <c r="I32" s="10">
        <v>215</v>
      </c>
      <c r="J32" s="8">
        <f t="shared" si="1"/>
        <v>215</v>
      </c>
      <c r="K32" s="2"/>
      <c r="L32" s="2" t="s">
        <v>69</v>
      </c>
      <c r="M32" s="7">
        <f>AVERAGE(H37:H40)</f>
        <v>0</v>
      </c>
      <c r="N32" s="7">
        <f>AVERAGE(I37:I40)</f>
        <v>215</v>
      </c>
      <c r="O32" s="2"/>
      <c r="P32" s="2"/>
      <c r="Q32" s="2"/>
    </row>
    <row r="33" spans="1:17" ht="15.75" customHeight="1" x14ac:dyDescent="0.25">
      <c r="A33" s="8">
        <f t="shared" si="2"/>
        <v>21</v>
      </c>
      <c r="B33" s="9" t="s">
        <v>60</v>
      </c>
      <c r="C33" s="37">
        <v>0</v>
      </c>
      <c r="D33" s="10">
        <v>215</v>
      </c>
      <c r="E33" s="11">
        <f t="shared" si="0"/>
        <v>215</v>
      </c>
      <c r="F33" s="8">
        <f t="shared" si="3"/>
        <v>69</v>
      </c>
      <c r="G33" s="12" t="s">
        <v>61</v>
      </c>
      <c r="H33" s="37">
        <v>0</v>
      </c>
      <c r="I33" s="10">
        <v>215</v>
      </c>
      <c r="J33" s="8">
        <f t="shared" si="1"/>
        <v>215</v>
      </c>
      <c r="K33" s="2"/>
      <c r="L33" s="2" t="s">
        <v>77</v>
      </c>
      <c r="M33" s="7">
        <f>AVERAGE(H41:H44)</f>
        <v>0</v>
      </c>
      <c r="N33" s="7">
        <f>AVERAGE(I41:I44)</f>
        <v>215</v>
      </c>
      <c r="O33" s="2"/>
      <c r="P33" s="2"/>
      <c r="Q33" s="2"/>
    </row>
    <row r="34" spans="1:17" ht="15.75" customHeight="1" x14ac:dyDescent="0.25">
      <c r="A34" s="8">
        <f t="shared" si="2"/>
        <v>22</v>
      </c>
      <c r="B34" s="9" t="s">
        <v>62</v>
      </c>
      <c r="C34" s="37">
        <v>0</v>
      </c>
      <c r="D34" s="10">
        <v>215</v>
      </c>
      <c r="E34" s="11">
        <f t="shared" si="0"/>
        <v>215</v>
      </c>
      <c r="F34" s="8">
        <f t="shared" si="3"/>
        <v>70</v>
      </c>
      <c r="G34" s="12" t="s">
        <v>63</v>
      </c>
      <c r="H34" s="37">
        <v>0</v>
      </c>
      <c r="I34" s="10">
        <v>215</v>
      </c>
      <c r="J34" s="8">
        <f t="shared" si="1"/>
        <v>215</v>
      </c>
      <c r="K34" s="2"/>
      <c r="L34" s="2" t="s">
        <v>85</v>
      </c>
      <c r="M34" s="7">
        <f>AVERAGE(H45:H48)</f>
        <v>0</v>
      </c>
      <c r="N34" s="7">
        <f>AVERAGE(I45:I48)</f>
        <v>215</v>
      </c>
      <c r="O34" s="2"/>
      <c r="P34" s="2"/>
      <c r="Q34" s="2"/>
    </row>
    <row r="35" spans="1:17" ht="15.75" customHeight="1" x14ac:dyDescent="0.25">
      <c r="A35" s="8">
        <f t="shared" si="2"/>
        <v>23</v>
      </c>
      <c r="B35" s="9" t="s">
        <v>64</v>
      </c>
      <c r="C35" s="37">
        <v>0</v>
      </c>
      <c r="D35" s="10">
        <v>215</v>
      </c>
      <c r="E35" s="11">
        <f t="shared" si="0"/>
        <v>215</v>
      </c>
      <c r="F35" s="8">
        <f t="shared" si="3"/>
        <v>71</v>
      </c>
      <c r="G35" s="12" t="s">
        <v>65</v>
      </c>
      <c r="H35" s="37">
        <v>0</v>
      </c>
      <c r="I35" s="10">
        <v>215</v>
      </c>
      <c r="J35" s="8">
        <f t="shared" si="1"/>
        <v>215</v>
      </c>
      <c r="K35" s="2"/>
      <c r="L35" s="2" t="s">
        <v>93</v>
      </c>
      <c r="M35" s="7">
        <f>AVERAGE(H49:H52)</f>
        <v>0</v>
      </c>
      <c r="N35" s="7">
        <f>AVERAGE(I49:I52)</f>
        <v>215</v>
      </c>
      <c r="O35" s="2"/>
      <c r="P35" s="2"/>
      <c r="Q35" s="2"/>
    </row>
    <row r="36" spans="1:17" ht="15.75" customHeight="1" x14ac:dyDescent="0.25">
      <c r="A36" s="8">
        <f t="shared" si="2"/>
        <v>24</v>
      </c>
      <c r="B36" s="9" t="s">
        <v>66</v>
      </c>
      <c r="C36" s="37">
        <v>0</v>
      </c>
      <c r="D36" s="10">
        <v>215</v>
      </c>
      <c r="E36" s="11">
        <f t="shared" si="0"/>
        <v>215</v>
      </c>
      <c r="F36" s="8">
        <f t="shared" si="3"/>
        <v>72</v>
      </c>
      <c r="G36" s="12" t="s">
        <v>67</v>
      </c>
      <c r="H36" s="37">
        <v>0</v>
      </c>
      <c r="I36" s="10">
        <v>215</v>
      </c>
      <c r="J36" s="8">
        <f t="shared" si="1"/>
        <v>215</v>
      </c>
      <c r="K36" s="2"/>
      <c r="L36" s="100" t="s">
        <v>101</v>
      </c>
      <c r="M36" s="7">
        <f>AVERAGE(H53:H56)</f>
        <v>0</v>
      </c>
      <c r="N36" s="7">
        <f>AVERAGE(I53:I56)</f>
        <v>215</v>
      </c>
      <c r="O36" s="2"/>
      <c r="P36" s="2"/>
      <c r="Q36" s="2"/>
    </row>
    <row r="37" spans="1:17" ht="15.75" customHeight="1" x14ac:dyDescent="0.25">
      <c r="A37" s="8">
        <v>25</v>
      </c>
      <c r="B37" s="9" t="s">
        <v>68</v>
      </c>
      <c r="C37" s="37">
        <v>0</v>
      </c>
      <c r="D37" s="10">
        <v>215</v>
      </c>
      <c r="E37" s="11">
        <f t="shared" si="0"/>
        <v>215</v>
      </c>
      <c r="F37" s="8">
        <v>73</v>
      </c>
      <c r="G37" s="12" t="s">
        <v>69</v>
      </c>
      <c r="H37" s="37">
        <v>0</v>
      </c>
      <c r="I37" s="10">
        <v>215</v>
      </c>
      <c r="J37" s="8">
        <f t="shared" si="1"/>
        <v>215</v>
      </c>
      <c r="K37" s="2"/>
      <c r="L37" s="100" t="s">
        <v>109</v>
      </c>
      <c r="M37" s="7">
        <f>AVERAGE(H57:H60)</f>
        <v>0</v>
      </c>
      <c r="N37" s="7">
        <f>AVERAGE(I57:I60)</f>
        <v>215</v>
      </c>
      <c r="O37" s="2"/>
      <c r="P37" s="2"/>
      <c r="Q37" s="2"/>
    </row>
    <row r="38" spans="1:17" ht="15.75" customHeight="1" x14ac:dyDescent="0.25">
      <c r="A38" s="8">
        <f t="shared" ref="A38:A60" si="4">A37+1</f>
        <v>26</v>
      </c>
      <c r="B38" s="9" t="s">
        <v>70</v>
      </c>
      <c r="C38" s="37">
        <v>0</v>
      </c>
      <c r="D38" s="10">
        <v>215</v>
      </c>
      <c r="E38" s="8">
        <f t="shared" si="0"/>
        <v>215</v>
      </c>
      <c r="F38" s="8">
        <f t="shared" ref="F38:F60" si="5">F37+1</f>
        <v>74</v>
      </c>
      <c r="G38" s="12" t="s">
        <v>71</v>
      </c>
      <c r="H38" s="37">
        <v>0</v>
      </c>
      <c r="I38" s="10">
        <v>215</v>
      </c>
      <c r="J38" s="8">
        <f t="shared" si="1"/>
        <v>215</v>
      </c>
      <c r="K38" s="2"/>
      <c r="L38" s="100" t="s">
        <v>288</v>
      </c>
      <c r="M38" s="100">
        <f>AVERAGE(M14:M37)</f>
        <v>0</v>
      </c>
      <c r="N38" s="100">
        <f>AVERAGE(N14:N37)</f>
        <v>215</v>
      </c>
      <c r="O38" s="2"/>
      <c r="P38" s="2"/>
      <c r="Q38" s="2"/>
    </row>
    <row r="39" spans="1:17" ht="15.75" customHeight="1" x14ac:dyDescent="0.25">
      <c r="A39" s="8">
        <f t="shared" si="4"/>
        <v>27</v>
      </c>
      <c r="B39" s="9" t="s">
        <v>72</v>
      </c>
      <c r="C39" s="37">
        <v>0</v>
      </c>
      <c r="D39" s="10">
        <v>215</v>
      </c>
      <c r="E39" s="8">
        <f t="shared" si="0"/>
        <v>215</v>
      </c>
      <c r="F39" s="8">
        <f t="shared" si="5"/>
        <v>75</v>
      </c>
      <c r="G39" s="12" t="s">
        <v>73</v>
      </c>
      <c r="H39" s="37">
        <v>0</v>
      </c>
      <c r="I39" s="10">
        <v>215</v>
      </c>
      <c r="J39" s="8">
        <f t="shared" si="1"/>
        <v>215</v>
      </c>
      <c r="K39" s="2"/>
      <c r="L39" s="2"/>
      <c r="M39" s="2"/>
      <c r="N39" s="2"/>
      <c r="O39" s="2"/>
      <c r="P39" s="2"/>
      <c r="Q39" s="2"/>
    </row>
    <row r="40" spans="1:17" ht="15.75" customHeight="1" x14ac:dyDescent="0.25">
      <c r="A40" s="8">
        <f t="shared" si="4"/>
        <v>28</v>
      </c>
      <c r="B40" s="9" t="s">
        <v>74</v>
      </c>
      <c r="C40" s="37">
        <v>0</v>
      </c>
      <c r="D40" s="10">
        <v>215</v>
      </c>
      <c r="E40" s="8">
        <f t="shared" si="0"/>
        <v>215</v>
      </c>
      <c r="F40" s="8">
        <f t="shared" si="5"/>
        <v>76</v>
      </c>
      <c r="G40" s="12" t="s">
        <v>75</v>
      </c>
      <c r="H40" s="37">
        <v>0</v>
      </c>
      <c r="I40" s="10">
        <v>215</v>
      </c>
      <c r="J40" s="8">
        <f t="shared" si="1"/>
        <v>215</v>
      </c>
      <c r="K40" s="2"/>
      <c r="L40" s="2"/>
      <c r="M40" s="2"/>
      <c r="N40" s="2"/>
      <c r="O40" s="2"/>
      <c r="P40" s="2"/>
      <c r="Q40" s="2"/>
    </row>
    <row r="41" spans="1:17" ht="15.75" customHeight="1" x14ac:dyDescent="0.25">
      <c r="A41" s="8">
        <f t="shared" si="4"/>
        <v>29</v>
      </c>
      <c r="B41" s="9" t="s">
        <v>76</v>
      </c>
      <c r="C41" s="37">
        <v>0</v>
      </c>
      <c r="D41" s="10">
        <v>215</v>
      </c>
      <c r="E41" s="8">
        <f t="shared" si="0"/>
        <v>215</v>
      </c>
      <c r="F41" s="8">
        <f t="shared" si="5"/>
        <v>77</v>
      </c>
      <c r="G41" s="12" t="s">
        <v>77</v>
      </c>
      <c r="H41" s="37">
        <v>0</v>
      </c>
      <c r="I41" s="10">
        <v>215</v>
      </c>
      <c r="J41" s="8">
        <f t="shared" si="1"/>
        <v>215</v>
      </c>
      <c r="K41" s="2"/>
      <c r="L41" s="2"/>
      <c r="M41" s="2"/>
      <c r="N41" s="2"/>
      <c r="O41" s="2"/>
      <c r="P41" s="2"/>
      <c r="Q41" s="2"/>
    </row>
    <row r="42" spans="1:17" ht="15.75" customHeight="1" x14ac:dyDescent="0.25">
      <c r="A42" s="8">
        <f t="shared" si="4"/>
        <v>30</v>
      </c>
      <c r="B42" s="9" t="s">
        <v>78</v>
      </c>
      <c r="C42" s="37">
        <v>0</v>
      </c>
      <c r="D42" s="10">
        <v>215</v>
      </c>
      <c r="E42" s="8">
        <f t="shared" si="0"/>
        <v>215</v>
      </c>
      <c r="F42" s="8">
        <f t="shared" si="5"/>
        <v>78</v>
      </c>
      <c r="G42" s="12" t="s">
        <v>79</v>
      </c>
      <c r="H42" s="37">
        <v>0</v>
      </c>
      <c r="I42" s="10">
        <v>215</v>
      </c>
      <c r="J42" s="8">
        <f t="shared" si="1"/>
        <v>215</v>
      </c>
      <c r="K42" s="2"/>
      <c r="L42" s="2"/>
      <c r="M42" s="2"/>
      <c r="N42" s="2"/>
      <c r="O42" s="2"/>
      <c r="P42" s="2"/>
      <c r="Q42" s="2"/>
    </row>
    <row r="43" spans="1:17" ht="15.75" customHeight="1" x14ac:dyDescent="0.25">
      <c r="A43" s="8">
        <f t="shared" si="4"/>
        <v>31</v>
      </c>
      <c r="B43" s="9" t="s">
        <v>80</v>
      </c>
      <c r="C43" s="37">
        <v>0</v>
      </c>
      <c r="D43" s="10">
        <v>215</v>
      </c>
      <c r="E43" s="8">
        <f t="shared" si="0"/>
        <v>215</v>
      </c>
      <c r="F43" s="8">
        <f t="shared" si="5"/>
        <v>79</v>
      </c>
      <c r="G43" s="12" t="s">
        <v>81</v>
      </c>
      <c r="H43" s="37">
        <v>0</v>
      </c>
      <c r="I43" s="10">
        <v>215</v>
      </c>
      <c r="J43" s="8">
        <f t="shared" si="1"/>
        <v>215</v>
      </c>
      <c r="K43" s="2"/>
      <c r="L43" s="2"/>
      <c r="M43" s="2"/>
      <c r="N43" s="2"/>
      <c r="O43" s="2"/>
      <c r="P43" s="2"/>
      <c r="Q43" s="2"/>
    </row>
    <row r="44" spans="1:17" ht="15.75" customHeight="1" x14ac:dyDescent="0.25">
      <c r="A44" s="8">
        <f t="shared" si="4"/>
        <v>32</v>
      </c>
      <c r="B44" s="9" t="s">
        <v>82</v>
      </c>
      <c r="C44" s="37">
        <v>0</v>
      </c>
      <c r="D44" s="10">
        <v>215</v>
      </c>
      <c r="E44" s="8">
        <f t="shared" si="0"/>
        <v>215</v>
      </c>
      <c r="F44" s="8">
        <f t="shared" si="5"/>
        <v>80</v>
      </c>
      <c r="G44" s="12" t="s">
        <v>83</v>
      </c>
      <c r="H44" s="37">
        <v>0</v>
      </c>
      <c r="I44" s="10">
        <v>215</v>
      </c>
      <c r="J44" s="8">
        <f t="shared" si="1"/>
        <v>215</v>
      </c>
      <c r="K44" s="2"/>
      <c r="L44" s="2"/>
      <c r="M44" s="2"/>
      <c r="N44" s="2"/>
      <c r="O44" s="2"/>
      <c r="P44" s="2"/>
      <c r="Q44" s="2"/>
    </row>
    <row r="45" spans="1:17" ht="15.75" customHeight="1" x14ac:dyDescent="0.25">
      <c r="A45" s="8">
        <f t="shared" si="4"/>
        <v>33</v>
      </c>
      <c r="B45" s="9" t="s">
        <v>84</v>
      </c>
      <c r="C45" s="37">
        <v>0</v>
      </c>
      <c r="D45" s="10">
        <v>215</v>
      </c>
      <c r="E45" s="8">
        <f t="shared" si="0"/>
        <v>215</v>
      </c>
      <c r="F45" s="8">
        <f t="shared" si="5"/>
        <v>81</v>
      </c>
      <c r="G45" s="12" t="s">
        <v>85</v>
      </c>
      <c r="H45" s="37">
        <v>0</v>
      </c>
      <c r="I45" s="10">
        <v>215</v>
      </c>
      <c r="J45" s="8">
        <f t="shared" si="1"/>
        <v>215</v>
      </c>
      <c r="K45" s="2"/>
      <c r="L45" s="2"/>
      <c r="M45" s="2"/>
      <c r="N45" s="2"/>
      <c r="O45" s="2"/>
      <c r="P45" s="2"/>
      <c r="Q45" s="2"/>
    </row>
    <row r="46" spans="1:17" ht="15.75" customHeight="1" x14ac:dyDescent="0.25">
      <c r="A46" s="8">
        <f t="shared" si="4"/>
        <v>34</v>
      </c>
      <c r="B46" s="9" t="s">
        <v>86</v>
      </c>
      <c r="C46" s="37">
        <v>0</v>
      </c>
      <c r="D46" s="10">
        <v>215</v>
      </c>
      <c r="E46" s="8">
        <f t="shared" si="0"/>
        <v>215</v>
      </c>
      <c r="F46" s="8">
        <f t="shared" si="5"/>
        <v>82</v>
      </c>
      <c r="G46" s="12" t="s">
        <v>87</v>
      </c>
      <c r="H46" s="37">
        <v>0</v>
      </c>
      <c r="I46" s="10">
        <v>215</v>
      </c>
      <c r="J46" s="8">
        <f t="shared" si="1"/>
        <v>215</v>
      </c>
      <c r="K46" s="2"/>
      <c r="L46" s="2"/>
      <c r="M46" s="2"/>
      <c r="N46" s="2"/>
      <c r="O46" s="2"/>
      <c r="P46" s="2"/>
      <c r="Q46" s="2"/>
    </row>
    <row r="47" spans="1:17" ht="15.75" customHeight="1" x14ac:dyDescent="0.25">
      <c r="A47" s="8">
        <f t="shared" si="4"/>
        <v>35</v>
      </c>
      <c r="B47" s="9" t="s">
        <v>88</v>
      </c>
      <c r="C47" s="37">
        <v>0</v>
      </c>
      <c r="D47" s="10">
        <v>215</v>
      </c>
      <c r="E47" s="8">
        <f t="shared" si="0"/>
        <v>215</v>
      </c>
      <c r="F47" s="8">
        <f t="shared" si="5"/>
        <v>83</v>
      </c>
      <c r="G47" s="12" t="s">
        <v>89</v>
      </c>
      <c r="H47" s="37">
        <v>0</v>
      </c>
      <c r="I47" s="10">
        <v>215</v>
      </c>
      <c r="J47" s="8">
        <f t="shared" si="1"/>
        <v>215</v>
      </c>
      <c r="K47" s="2"/>
      <c r="L47" s="2"/>
      <c r="M47" s="2"/>
      <c r="N47" s="2"/>
      <c r="O47" s="2"/>
      <c r="P47" s="2"/>
      <c r="Q47" s="2"/>
    </row>
    <row r="48" spans="1:17" ht="15.75" customHeight="1" x14ac:dyDescent="0.25">
      <c r="A48" s="8">
        <f t="shared" si="4"/>
        <v>36</v>
      </c>
      <c r="B48" s="9" t="s">
        <v>90</v>
      </c>
      <c r="C48" s="37">
        <v>0</v>
      </c>
      <c r="D48" s="10">
        <v>215</v>
      </c>
      <c r="E48" s="8">
        <f t="shared" si="0"/>
        <v>215</v>
      </c>
      <c r="F48" s="8">
        <f t="shared" si="5"/>
        <v>84</v>
      </c>
      <c r="G48" s="12" t="s">
        <v>91</v>
      </c>
      <c r="H48" s="37">
        <v>0</v>
      </c>
      <c r="I48" s="10">
        <v>215</v>
      </c>
      <c r="J48" s="8">
        <f t="shared" si="1"/>
        <v>215</v>
      </c>
      <c r="K48" s="2"/>
      <c r="L48" s="2"/>
      <c r="M48" s="2"/>
      <c r="N48" s="2"/>
      <c r="O48" s="2"/>
      <c r="P48" s="2"/>
      <c r="Q48" s="2"/>
    </row>
    <row r="49" spans="1:17" ht="15.75" customHeight="1" x14ac:dyDescent="0.25">
      <c r="A49" s="8">
        <f t="shared" si="4"/>
        <v>37</v>
      </c>
      <c r="B49" s="9" t="s">
        <v>92</v>
      </c>
      <c r="C49" s="37">
        <v>0</v>
      </c>
      <c r="D49" s="10">
        <v>215</v>
      </c>
      <c r="E49" s="8">
        <f t="shared" si="0"/>
        <v>215</v>
      </c>
      <c r="F49" s="8">
        <f t="shared" si="5"/>
        <v>85</v>
      </c>
      <c r="G49" s="12" t="s">
        <v>93</v>
      </c>
      <c r="H49" s="37">
        <v>0</v>
      </c>
      <c r="I49" s="10">
        <v>215</v>
      </c>
      <c r="J49" s="8">
        <f t="shared" si="1"/>
        <v>215</v>
      </c>
      <c r="K49" s="2"/>
      <c r="L49" s="2"/>
      <c r="M49" s="2"/>
      <c r="N49" s="2"/>
      <c r="O49" s="2"/>
      <c r="P49" s="2"/>
      <c r="Q49" s="2"/>
    </row>
    <row r="50" spans="1:17" ht="15.75" customHeight="1" x14ac:dyDescent="0.25">
      <c r="A50" s="8">
        <f t="shared" si="4"/>
        <v>38</v>
      </c>
      <c r="B50" s="12" t="s">
        <v>94</v>
      </c>
      <c r="C50" s="37">
        <v>0</v>
      </c>
      <c r="D50" s="10">
        <v>215</v>
      </c>
      <c r="E50" s="8">
        <f t="shared" si="0"/>
        <v>215</v>
      </c>
      <c r="F50" s="8">
        <f t="shared" si="5"/>
        <v>86</v>
      </c>
      <c r="G50" s="12" t="s">
        <v>95</v>
      </c>
      <c r="H50" s="37">
        <v>0</v>
      </c>
      <c r="I50" s="10">
        <v>215</v>
      </c>
      <c r="J50" s="8">
        <f t="shared" si="1"/>
        <v>215</v>
      </c>
      <c r="K50" s="2"/>
      <c r="L50" s="2"/>
      <c r="M50" s="2"/>
      <c r="N50" s="2"/>
      <c r="O50" s="2"/>
      <c r="P50" s="2"/>
      <c r="Q50" s="2"/>
    </row>
    <row r="51" spans="1:17" ht="15.75" customHeight="1" x14ac:dyDescent="0.25">
      <c r="A51" s="8">
        <f t="shared" si="4"/>
        <v>39</v>
      </c>
      <c r="B51" s="12" t="s">
        <v>96</v>
      </c>
      <c r="C51" s="37">
        <v>0</v>
      </c>
      <c r="D51" s="10">
        <v>215</v>
      </c>
      <c r="E51" s="8">
        <f t="shared" si="0"/>
        <v>215</v>
      </c>
      <c r="F51" s="8">
        <f t="shared" si="5"/>
        <v>87</v>
      </c>
      <c r="G51" s="12" t="s">
        <v>97</v>
      </c>
      <c r="H51" s="37">
        <v>0</v>
      </c>
      <c r="I51" s="10">
        <v>215</v>
      </c>
      <c r="J51" s="8">
        <f t="shared" si="1"/>
        <v>215</v>
      </c>
      <c r="K51" s="2"/>
      <c r="L51" s="2"/>
      <c r="M51" s="2"/>
      <c r="N51" s="2"/>
      <c r="O51" s="2"/>
      <c r="P51" s="2"/>
      <c r="Q51" s="2"/>
    </row>
    <row r="52" spans="1:17" ht="15.75" customHeight="1" x14ac:dyDescent="0.25">
      <c r="A52" s="8">
        <f t="shared" si="4"/>
        <v>40</v>
      </c>
      <c r="B52" s="12" t="s">
        <v>98</v>
      </c>
      <c r="C52" s="37">
        <v>0</v>
      </c>
      <c r="D52" s="10">
        <v>215</v>
      </c>
      <c r="E52" s="8">
        <f t="shared" si="0"/>
        <v>215</v>
      </c>
      <c r="F52" s="8">
        <f t="shared" si="5"/>
        <v>88</v>
      </c>
      <c r="G52" s="12" t="s">
        <v>99</v>
      </c>
      <c r="H52" s="37">
        <v>0</v>
      </c>
      <c r="I52" s="10">
        <v>215</v>
      </c>
      <c r="J52" s="8">
        <f t="shared" si="1"/>
        <v>215</v>
      </c>
      <c r="K52" s="2"/>
      <c r="L52" s="2"/>
      <c r="M52" s="2"/>
      <c r="N52" s="2"/>
      <c r="O52" s="2"/>
      <c r="P52" s="2"/>
      <c r="Q52" s="2"/>
    </row>
    <row r="53" spans="1:17" ht="15.75" customHeight="1" x14ac:dyDescent="0.25">
      <c r="A53" s="8">
        <f t="shared" si="4"/>
        <v>41</v>
      </c>
      <c r="B53" s="12" t="s">
        <v>100</v>
      </c>
      <c r="C53" s="37">
        <v>0</v>
      </c>
      <c r="D53" s="10">
        <v>215</v>
      </c>
      <c r="E53" s="8">
        <f t="shared" si="0"/>
        <v>215</v>
      </c>
      <c r="F53" s="8">
        <f t="shared" si="5"/>
        <v>89</v>
      </c>
      <c r="G53" s="12" t="s">
        <v>101</v>
      </c>
      <c r="H53" s="37">
        <v>0</v>
      </c>
      <c r="I53" s="10">
        <v>215</v>
      </c>
      <c r="J53" s="8">
        <f t="shared" si="1"/>
        <v>215</v>
      </c>
      <c r="K53" s="2"/>
      <c r="L53" s="13"/>
      <c r="M53" s="13"/>
      <c r="N53" s="13"/>
      <c r="O53" s="2"/>
      <c r="P53" s="2"/>
      <c r="Q53" s="2"/>
    </row>
    <row r="54" spans="1:17" ht="15.75" customHeight="1" x14ac:dyDescent="0.25">
      <c r="A54" s="8">
        <f t="shared" si="4"/>
        <v>42</v>
      </c>
      <c r="B54" s="12" t="s">
        <v>102</v>
      </c>
      <c r="C54" s="37">
        <v>0</v>
      </c>
      <c r="D54" s="10">
        <v>215</v>
      </c>
      <c r="E54" s="8">
        <f t="shared" si="0"/>
        <v>215</v>
      </c>
      <c r="F54" s="8">
        <f t="shared" si="5"/>
        <v>90</v>
      </c>
      <c r="G54" s="12" t="s">
        <v>103</v>
      </c>
      <c r="H54" s="37">
        <v>0</v>
      </c>
      <c r="I54" s="10">
        <v>215</v>
      </c>
      <c r="J54" s="8">
        <f t="shared" si="1"/>
        <v>215</v>
      </c>
      <c r="K54" s="2"/>
      <c r="L54" s="13"/>
      <c r="M54" s="13"/>
      <c r="N54" s="13"/>
      <c r="O54" s="2"/>
      <c r="P54" s="2"/>
      <c r="Q54" s="2"/>
    </row>
    <row r="55" spans="1:17" ht="15.75" customHeight="1" x14ac:dyDescent="0.25">
      <c r="A55" s="8">
        <f t="shared" si="4"/>
        <v>43</v>
      </c>
      <c r="B55" s="12" t="s">
        <v>104</v>
      </c>
      <c r="C55" s="37">
        <v>0</v>
      </c>
      <c r="D55" s="10">
        <v>215</v>
      </c>
      <c r="E55" s="8">
        <f t="shared" si="0"/>
        <v>215</v>
      </c>
      <c r="F55" s="8">
        <f t="shared" si="5"/>
        <v>91</v>
      </c>
      <c r="G55" s="12" t="s">
        <v>105</v>
      </c>
      <c r="H55" s="37">
        <v>0</v>
      </c>
      <c r="I55" s="10">
        <v>215</v>
      </c>
      <c r="J55" s="8">
        <f t="shared" si="1"/>
        <v>215</v>
      </c>
      <c r="K55" s="2"/>
      <c r="L55" s="13"/>
      <c r="M55" s="13"/>
      <c r="N55" s="13"/>
      <c r="O55" s="2"/>
      <c r="P55" s="2"/>
      <c r="Q55" s="2"/>
    </row>
    <row r="56" spans="1:17" ht="15.75" customHeight="1" x14ac:dyDescent="0.25">
      <c r="A56" s="8">
        <f t="shared" si="4"/>
        <v>44</v>
      </c>
      <c r="B56" s="12" t="s">
        <v>106</v>
      </c>
      <c r="C56" s="37">
        <v>0</v>
      </c>
      <c r="D56" s="10">
        <v>215</v>
      </c>
      <c r="E56" s="8">
        <f t="shared" si="0"/>
        <v>215</v>
      </c>
      <c r="F56" s="8">
        <f t="shared" si="5"/>
        <v>92</v>
      </c>
      <c r="G56" s="12" t="s">
        <v>107</v>
      </c>
      <c r="H56" s="37">
        <v>0</v>
      </c>
      <c r="I56" s="10">
        <v>215</v>
      </c>
      <c r="J56" s="8">
        <f t="shared" si="1"/>
        <v>215</v>
      </c>
      <c r="K56" s="2"/>
      <c r="L56" s="13"/>
      <c r="M56" s="13"/>
      <c r="N56" s="13"/>
      <c r="O56" s="2"/>
      <c r="P56" s="2"/>
      <c r="Q56" s="2"/>
    </row>
    <row r="57" spans="1:17" ht="15.75" customHeight="1" x14ac:dyDescent="0.25">
      <c r="A57" s="8">
        <f t="shared" si="4"/>
        <v>45</v>
      </c>
      <c r="B57" s="12" t="s">
        <v>108</v>
      </c>
      <c r="C57" s="37">
        <v>0</v>
      </c>
      <c r="D57" s="10">
        <v>215</v>
      </c>
      <c r="E57" s="8">
        <f t="shared" si="0"/>
        <v>215</v>
      </c>
      <c r="F57" s="8">
        <f t="shared" si="5"/>
        <v>93</v>
      </c>
      <c r="G57" s="12" t="s">
        <v>109</v>
      </c>
      <c r="H57" s="37">
        <v>0</v>
      </c>
      <c r="I57" s="10">
        <v>215</v>
      </c>
      <c r="J57" s="8">
        <f t="shared" si="1"/>
        <v>215</v>
      </c>
      <c r="K57" s="2"/>
      <c r="L57" s="14"/>
      <c r="M57" s="13"/>
      <c r="N57" s="15"/>
      <c r="O57" s="2"/>
      <c r="P57" s="2"/>
      <c r="Q57" s="2"/>
    </row>
    <row r="58" spans="1:17" ht="15.75" customHeight="1" x14ac:dyDescent="0.25">
      <c r="A58" s="8">
        <f t="shared" si="4"/>
        <v>46</v>
      </c>
      <c r="B58" s="12" t="s">
        <v>110</v>
      </c>
      <c r="C58" s="37">
        <v>0</v>
      </c>
      <c r="D58" s="10">
        <v>215</v>
      </c>
      <c r="E58" s="8">
        <f t="shared" si="0"/>
        <v>215</v>
      </c>
      <c r="F58" s="8">
        <f t="shared" si="5"/>
        <v>94</v>
      </c>
      <c r="G58" s="12" t="s">
        <v>111</v>
      </c>
      <c r="H58" s="37">
        <v>0</v>
      </c>
      <c r="I58" s="10">
        <v>215</v>
      </c>
      <c r="J58" s="8">
        <f t="shared" si="1"/>
        <v>215</v>
      </c>
      <c r="K58" s="2"/>
      <c r="L58" s="16"/>
      <c r="M58" s="13"/>
      <c r="N58" s="15"/>
      <c r="O58" s="2"/>
      <c r="P58" s="2"/>
      <c r="Q58" s="2"/>
    </row>
    <row r="59" spans="1:17" ht="15.75" customHeight="1" x14ac:dyDescent="0.25">
      <c r="A59" s="17">
        <f t="shared" si="4"/>
        <v>47</v>
      </c>
      <c r="B59" s="18" t="s">
        <v>112</v>
      </c>
      <c r="C59" s="37">
        <v>0</v>
      </c>
      <c r="D59" s="10">
        <v>215</v>
      </c>
      <c r="E59" s="17">
        <f t="shared" si="0"/>
        <v>215</v>
      </c>
      <c r="F59" s="17">
        <f t="shared" si="5"/>
        <v>95</v>
      </c>
      <c r="G59" s="18" t="s">
        <v>113</v>
      </c>
      <c r="H59" s="37">
        <v>0</v>
      </c>
      <c r="I59" s="10">
        <v>215</v>
      </c>
      <c r="J59" s="17">
        <f t="shared" si="1"/>
        <v>215</v>
      </c>
      <c r="K59" s="2"/>
      <c r="L59" s="16"/>
      <c r="M59" s="19"/>
      <c r="N59" s="15"/>
      <c r="O59" s="2"/>
      <c r="P59" s="2"/>
      <c r="Q59" s="2"/>
    </row>
    <row r="60" spans="1:17" ht="15.75" customHeight="1" x14ac:dyDescent="0.25">
      <c r="A60" s="17">
        <f t="shared" si="4"/>
        <v>48</v>
      </c>
      <c r="B60" s="18" t="s">
        <v>114</v>
      </c>
      <c r="C60" s="37">
        <v>0</v>
      </c>
      <c r="D60" s="10">
        <v>215</v>
      </c>
      <c r="E60" s="17">
        <f t="shared" si="0"/>
        <v>215</v>
      </c>
      <c r="F60" s="17">
        <f t="shared" si="5"/>
        <v>96</v>
      </c>
      <c r="G60" s="18" t="s">
        <v>115</v>
      </c>
      <c r="H60" s="37">
        <v>0</v>
      </c>
      <c r="I60" s="10">
        <v>215</v>
      </c>
      <c r="J60" s="17">
        <f t="shared" si="1"/>
        <v>215</v>
      </c>
      <c r="K60" s="2"/>
      <c r="L60" s="16"/>
      <c r="M60" s="19"/>
      <c r="N60" s="2"/>
      <c r="O60" s="2"/>
      <c r="P60" s="2"/>
      <c r="Q60" s="2"/>
    </row>
    <row r="61" spans="1:17" ht="30.75" customHeight="1" x14ac:dyDescent="0.3">
      <c r="A61" s="120" t="s">
        <v>116</v>
      </c>
      <c r="B61" s="121"/>
      <c r="C61" s="121"/>
      <c r="D61" s="122"/>
      <c r="E61" s="123" t="s">
        <v>117</v>
      </c>
      <c r="F61" s="124"/>
      <c r="G61" s="124"/>
      <c r="H61" s="124"/>
      <c r="I61" s="124"/>
      <c r="J61" s="125"/>
      <c r="K61" s="2"/>
      <c r="L61" s="14"/>
      <c r="M61" s="2"/>
      <c r="N61" s="2"/>
      <c r="O61" s="2"/>
      <c r="P61" s="2"/>
      <c r="Q61" s="2"/>
    </row>
    <row r="62" spans="1:17" ht="36" customHeight="1" x14ac:dyDescent="0.25">
      <c r="A62" s="128" t="s">
        <v>130</v>
      </c>
      <c r="B62" s="129"/>
      <c r="C62" s="129"/>
      <c r="D62" s="129"/>
      <c r="E62" s="129"/>
      <c r="F62" s="129"/>
      <c r="G62" s="130"/>
      <c r="H62" s="20" t="s">
        <v>118</v>
      </c>
      <c r="I62" s="20" t="s">
        <v>119</v>
      </c>
      <c r="J62" s="20" t="s">
        <v>120</v>
      </c>
      <c r="K62" s="2"/>
      <c r="L62" s="16"/>
      <c r="M62" s="7"/>
      <c r="N62" s="7"/>
      <c r="O62" s="7"/>
      <c r="P62" s="7"/>
      <c r="Q62" s="7"/>
    </row>
    <row r="63" spans="1:17" ht="22.5" customHeight="1" x14ac:dyDescent="0.25">
      <c r="A63" s="131"/>
      <c r="B63" s="132"/>
      <c r="C63" s="132"/>
      <c r="D63" s="132"/>
      <c r="E63" s="135" t="s">
        <v>183</v>
      </c>
      <c r="F63" s="136"/>
      <c r="G63" s="137"/>
      <c r="H63" s="21">
        <v>0</v>
      </c>
      <c r="I63" s="21">
        <v>5.508</v>
      </c>
      <c r="J63" s="21">
        <f>H63+I63</f>
        <v>5.508</v>
      </c>
      <c r="K63" s="2"/>
      <c r="L63" s="22">
        <f>71.25+104.1666</f>
        <v>175.41660000000002</v>
      </c>
      <c r="M63" s="32">
        <f>L63/1000</f>
        <v>0.17541660000000001</v>
      </c>
      <c r="N63" s="4"/>
      <c r="O63" s="7"/>
      <c r="P63" s="7"/>
      <c r="Q63" s="7"/>
    </row>
    <row r="64" spans="1:17" ht="25.5" customHeight="1" x14ac:dyDescent="0.25">
      <c r="A64" s="133"/>
      <c r="B64" s="134"/>
      <c r="C64" s="134"/>
      <c r="D64" s="134"/>
      <c r="E64" s="138" t="s">
        <v>184</v>
      </c>
      <c r="F64" s="139"/>
      <c r="G64" s="140"/>
      <c r="H64" s="36">
        <f>K81</f>
        <v>0</v>
      </c>
      <c r="I64" s="36">
        <f>L81</f>
        <v>0.17541660000000001</v>
      </c>
      <c r="J64" s="36">
        <f>H64+I64</f>
        <v>0.17541660000000001</v>
      </c>
      <c r="K64" s="2"/>
      <c r="L64" s="24"/>
      <c r="M64" s="24"/>
      <c r="N64" s="4"/>
      <c r="O64" s="7"/>
      <c r="P64" s="7"/>
      <c r="Q64" s="7"/>
    </row>
    <row r="65" spans="1:17" ht="16.5" customHeight="1" x14ac:dyDescent="0.25">
      <c r="A65" s="25"/>
      <c r="B65" s="7" t="s">
        <v>121</v>
      </c>
      <c r="C65" s="7"/>
      <c r="D65" s="7"/>
      <c r="E65" s="7"/>
      <c r="F65" s="7"/>
      <c r="G65" s="7"/>
      <c r="H65" s="7"/>
      <c r="I65" s="7"/>
      <c r="J65" s="26"/>
      <c r="K65" s="2"/>
      <c r="L65" s="4"/>
      <c r="M65" s="4"/>
      <c r="N65" s="4"/>
      <c r="O65" s="23" t="s">
        <v>122</v>
      </c>
      <c r="P65" s="23" t="s">
        <v>123</v>
      </c>
      <c r="Q65" s="7"/>
    </row>
    <row r="66" spans="1:17" ht="31.5" customHeight="1" x14ac:dyDescent="0.25">
      <c r="A66" s="141" t="s">
        <v>185</v>
      </c>
      <c r="B66" s="142"/>
      <c r="C66" s="142"/>
      <c r="D66" s="142"/>
      <c r="E66" s="142"/>
      <c r="F66" s="142"/>
      <c r="G66" s="142"/>
      <c r="H66" s="142"/>
      <c r="I66" s="142"/>
      <c r="J66" s="143"/>
      <c r="K66" s="2" t="s">
        <v>124</v>
      </c>
      <c r="L66" s="24"/>
      <c r="M66" s="27">
        <v>2.3E-2</v>
      </c>
      <c r="N66" s="28">
        <v>0.60499999999999998</v>
      </c>
      <c r="O66" s="29">
        <f>M66+N66</f>
        <v>0.628</v>
      </c>
      <c r="P66" s="29">
        <f>O66/J63*100</f>
        <v>11.40159767610748</v>
      </c>
      <c r="Q66" s="7"/>
    </row>
    <row r="67" spans="1:17" ht="25.5" customHeight="1" x14ac:dyDescent="0.25">
      <c r="A67" s="30"/>
      <c r="B67" s="31"/>
      <c r="C67" s="31"/>
      <c r="D67" s="31"/>
      <c r="E67" s="31"/>
      <c r="F67" s="31"/>
      <c r="G67" s="31"/>
      <c r="H67" s="144" t="s">
        <v>125</v>
      </c>
      <c r="I67" s="145"/>
      <c r="J67" s="146"/>
      <c r="K67" s="2"/>
      <c r="L67" s="4"/>
      <c r="M67" s="29">
        <f>H63+H64</f>
        <v>0</v>
      </c>
      <c r="N67" s="29">
        <f>I63+I64-N66-(2*0.018)-M66</f>
        <v>5.0194166000000013</v>
      </c>
      <c r="O67" s="7"/>
      <c r="P67" s="7"/>
      <c r="Q67" s="7"/>
    </row>
    <row r="68" spans="1:17" ht="33.75" customHeight="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4"/>
      <c r="M68" s="32">
        <f>M67/24</f>
        <v>0</v>
      </c>
      <c r="N68" s="32">
        <f>N67/24</f>
        <v>0.20914235833333339</v>
      </c>
      <c r="O68" s="23"/>
      <c r="P68" s="32">
        <f>M68+N68</f>
        <v>0.20914235833333339</v>
      </c>
      <c r="Q68" s="7"/>
    </row>
    <row r="69" spans="1:17" ht="15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7"/>
      <c r="M69" s="29">
        <f>M68*1000</f>
        <v>0</v>
      </c>
      <c r="N69" s="29">
        <f>N68*1000</f>
        <v>209.14235833333339</v>
      </c>
      <c r="O69" s="23"/>
      <c r="P69" s="29">
        <f>M69+N69</f>
        <v>209.14235833333339</v>
      </c>
      <c r="Q69" s="7"/>
    </row>
    <row r="70" spans="1:17" ht="15.75" customHeight="1" x14ac:dyDescent="0.25">
      <c r="A70" s="2"/>
      <c r="B70" s="2"/>
      <c r="C70" s="2"/>
      <c r="D70" s="2"/>
      <c r="E70" s="2"/>
      <c r="F70" s="2" t="s">
        <v>124</v>
      </c>
      <c r="G70" s="2"/>
      <c r="H70" s="2"/>
      <c r="I70" s="2"/>
      <c r="J70" s="2"/>
      <c r="K70" s="2"/>
      <c r="L70" s="2"/>
      <c r="M70" s="34"/>
      <c r="N70" s="34"/>
      <c r="O70" s="2"/>
      <c r="P70" s="2"/>
      <c r="Q70" s="2"/>
    </row>
    <row r="71" spans="1:17" ht="15.75" customHeight="1" x14ac:dyDescent="0.25">
      <c r="A71" s="126"/>
      <c r="B71" s="127"/>
      <c r="C71" s="127"/>
      <c r="D71" s="127"/>
      <c r="E71" s="58"/>
      <c r="F71" s="2"/>
      <c r="G71" s="2"/>
      <c r="H71" s="2"/>
      <c r="I71" s="2"/>
      <c r="J71" s="58"/>
      <c r="K71" s="2"/>
      <c r="L71" s="2"/>
      <c r="M71" s="2"/>
      <c r="N71" s="2"/>
      <c r="O71" s="2"/>
      <c r="P71" s="2"/>
      <c r="Q71" s="2"/>
    </row>
    <row r="72" spans="1:17" ht="15.75" customHeight="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</row>
    <row r="73" spans="1:17" ht="15.75" customHeight="1" x14ac:dyDescent="0.25">
      <c r="A73" s="2"/>
      <c r="B73" s="2"/>
      <c r="C73" s="2"/>
      <c r="D73" s="2"/>
      <c r="E73" s="33"/>
      <c r="F73" s="2"/>
      <c r="G73" s="2"/>
      <c r="H73" s="2"/>
      <c r="I73" s="2"/>
      <c r="J73" s="2"/>
      <c r="K73" s="16"/>
      <c r="L73" s="16"/>
      <c r="M73" s="2"/>
      <c r="N73" s="2"/>
      <c r="O73" s="2"/>
      <c r="P73" s="2"/>
      <c r="Q73" s="2"/>
    </row>
    <row r="74" spans="1:17" ht="15.75" customHeight="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16"/>
      <c r="L74" s="16"/>
      <c r="M74" s="2"/>
      <c r="N74" s="2"/>
      <c r="O74" s="2"/>
      <c r="P74" s="2"/>
      <c r="Q74" s="2"/>
    </row>
    <row r="75" spans="1:17" ht="15.7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16"/>
      <c r="L75" s="16"/>
      <c r="M75" s="2"/>
      <c r="N75" s="2"/>
      <c r="O75" s="2"/>
      <c r="P75" s="2"/>
      <c r="Q75" s="2"/>
    </row>
    <row r="76" spans="1:17" ht="15.7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</row>
    <row r="77" spans="1:17" ht="15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 ht="15.7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17" ht="15.7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3" t="s">
        <v>126</v>
      </c>
      <c r="L79" s="23" t="s">
        <v>127</v>
      </c>
      <c r="M79" s="23" t="s">
        <v>128</v>
      </c>
      <c r="N79" s="23" t="s">
        <v>129</v>
      </c>
      <c r="O79" s="2"/>
      <c r="P79" s="2"/>
      <c r="Q79" s="2"/>
    </row>
    <row r="80" spans="1:17" ht="15.7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9">
        <v>0</v>
      </c>
      <c r="L80" s="29">
        <v>0.20555000000000001</v>
      </c>
      <c r="M80" s="32">
        <f>K80+L80</f>
        <v>0.20555000000000001</v>
      </c>
      <c r="N80" s="32">
        <f>M80-M63</f>
        <v>3.0133400000000005E-2</v>
      </c>
      <c r="O80" s="2"/>
      <c r="P80" s="2"/>
      <c r="Q80" s="2"/>
    </row>
    <row r="81" spans="1:17" ht="15.7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35">
        <v>0</v>
      </c>
      <c r="L81" s="35">
        <f>L80-N80</f>
        <v>0.17541660000000001</v>
      </c>
      <c r="M81" s="32">
        <f>K81+L81</f>
        <v>0.17541660000000001</v>
      </c>
      <c r="N81" s="32">
        <f>N80/2</f>
        <v>1.5066700000000002E-2</v>
      </c>
      <c r="O81" s="2"/>
      <c r="P81" s="2"/>
      <c r="Q81" s="2"/>
    </row>
    <row r="82" spans="1:17" ht="15.7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</row>
    <row r="83" spans="1:17" ht="15.7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1:17" ht="15.7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1:17" ht="15.7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1:17" ht="15.7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1:17" ht="15.7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1:17" ht="15.7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1:17" ht="15.7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1:17" ht="15.7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1:17" ht="15.7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1:17" ht="15.7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1:17" ht="15.7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1:17" ht="15.7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1:17" ht="15.7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1:17" ht="15.7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1:17" ht="15.7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1:17" ht="15.7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1:17" ht="15.7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spans="1:17" ht="15.7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</sheetData>
  <mergeCells count="37">
    <mergeCell ref="L11:L12"/>
    <mergeCell ref="M11:N11"/>
    <mergeCell ref="A61:D61"/>
    <mergeCell ref="E61:J61"/>
    <mergeCell ref="A71:D71"/>
    <mergeCell ref="A62:G62"/>
    <mergeCell ref="A63:D64"/>
    <mergeCell ref="E63:G63"/>
    <mergeCell ref="E64:G64"/>
    <mergeCell ref="A66:J66"/>
    <mergeCell ref="H67:J67"/>
    <mergeCell ref="A9:B9"/>
    <mergeCell ref="C9:J9"/>
    <mergeCell ref="A10:B10"/>
    <mergeCell ref="C10:J10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A6:B6"/>
    <mergeCell ref="C6:J6"/>
    <mergeCell ref="A7:B7"/>
    <mergeCell ref="C7:J7"/>
    <mergeCell ref="A8:B8"/>
    <mergeCell ref="C8:J8"/>
    <mergeCell ref="A1:J1"/>
    <mergeCell ref="A2:J2"/>
    <mergeCell ref="A3:J3"/>
    <mergeCell ref="A4:J4"/>
    <mergeCell ref="A5:B5"/>
    <mergeCell ref="C5:J5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0"/>
  <sheetViews>
    <sheetView workbookViewId="0">
      <selection activeCell="L11" sqref="L11:N38"/>
    </sheetView>
  </sheetViews>
  <sheetFormatPr defaultColWidth="14.42578125" defaultRowHeight="15" x14ac:dyDescent="0.25"/>
  <cols>
    <col min="1" max="1" width="10.5703125" style="61" customWidth="1"/>
    <col min="2" max="2" width="18.5703125" style="61" customWidth="1"/>
    <col min="3" max="4" width="12.7109375" style="61" customWidth="1"/>
    <col min="5" max="5" width="14.7109375" style="61" customWidth="1"/>
    <col min="6" max="6" width="12.42578125" style="61" customWidth="1"/>
    <col min="7" max="7" width="15.140625" style="61" customWidth="1"/>
    <col min="8" max="9" width="12.7109375" style="61" customWidth="1"/>
    <col min="10" max="10" width="15" style="61" customWidth="1"/>
    <col min="11" max="11" width="9.140625" style="61" customWidth="1"/>
    <col min="12" max="12" width="13" style="61" customWidth="1"/>
    <col min="13" max="13" width="12.7109375" style="61" customWidth="1"/>
    <col min="14" max="14" width="14.28515625" style="61" customWidth="1"/>
    <col min="15" max="15" width="7.85546875" style="61" customWidth="1"/>
    <col min="16" max="17" width="9.140625" style="61" customWidth="1"/>
    <col min="18" max="16384" width="14.42578125" style="61"/>
  </cols>
  <sheetData>
    <row r="1" spans="1:17" ht="24" x14ac:dyDescent="0.4">
      <c r="A1" s="101" t="s">
        <v>0</v>
      </c>
      <c r="B1" s="102"/>
      <c r="C1" s="102"/>
      <c r="D1" s="102"/>
      <c r="E1" s="102"/>
      <c r="F1" s="102"/>
      <c r="G1" s="102"/>
      <c r="H1" s="102"/>
      <c r="I1" s="102"/>
      <c r="J1" s="103"/>
      <c r="K1" s="1"/>
      <c r="L1" s="2"/>
      <c r="M1" s="2"/>
      <c r="N1" s="2"/>
      <c r="O1" s="3"/>
      <c r="P1" s="4" t="s">
        <v>1</v>
      </c>
      <c r="Q1" s="2"/>
    </row>
    <row r="2" spans="1:17" ht="18.75" x14ac:dyDescent="0.3">
      <c r="A2" s="104" t="s">
        <v>2</v>
      </c>
      <c r="B2" s="102"/>
      <c r="C2" s="102"/>
      <c r="D2" s="102"/>
      <c r="E2" s="102"/>
      <c r="F2" s="102"/>
      <c r="G2" s="102"/>
      <c r="H2" s="102"/>
      <c r="I2" s="102"/>
      <c r="J2" s="103"/>
      <c r="K2" s="2"/>
      <c r="L2" s="2"/>
      <c r="M2" s="2"/>
      <c r="N2" s="2"/>
      <c r="O2" s="5"/>
      <c r="P2" s="4" t="s">
        <v>3</v>
      </c>
      <c r="Q2" s="2"/>
    </row>
    <row r="3" spans="1:17" ht="18.75" customHeight="1" x14ac:dyDescent="0.25">
      <c r="A3" s="105" t="s">
        <v>186</v>
      </c>
      <c r="B3" s="106"/>
      <c r="C3" s="106"/>
      <c r="D3" s="106"/>
      <c r="E3" s="106"/>
      <c r="F3" s="106"/>
      <c r="G3" s="106"/>
      <c r="H3" s="106"/>
      <c r="I3" s="106"/>
      <c r="J3" s="107"/>
      <c r="K3" s="6"/>
      <c r="L3" s="6"/>
      <c r="N3" s="6"/>
      <c r="O3" s="6"/>
      <c r="P3" s="6"/>
      <c r="Q3" s="6"/>
    </row>
    <row r="4" spans="1:17" ht="24" x14ac:dyDescent="0.4">
      <c r="A4" s="101" t="s">
        <v>4</v>
      </c>
      <c r="B4" s="102"/>
      <c r="C4" s="102"/>
      <c r="D4" s="102"/>
      <c r="E4" s="102"/>
      <c r="F4" s="102"/>
      <c r="G4" s="102"/>
      <c r="H4" s="102"/>
      <c r="I4" s="102"/>
      <c r="J4" s="103"/>
      <c r="K4" s="2"/>
      <c r="L4" s="2"/>
      <c r="M4" s="6"/>
      <c r="N4" s="2"/>
      <c r="O4" s="2"/>
      <c r="P4" s="2"/>
      <c r="Q4" s="2"/>
    </row>
    <row r="5" spans="1:17" x14ac:dyDescent="0.25">
      <c r="A5" s="108" t="s">
        <v>5</v>
      </c>
      <c r="B5" s="103"/>
      <c r="C5" s="109" t="s">
        <v>6</v>
      </c>
      <c r="D5" s="102"/>
      <c r="E5" s="102"/>
      <c r="F5" s="102"/>
      <c r="G5" s="102"/>
      <c r="H5" s="102"/>
      <c r="I5" s="102"/>
      <c r="J5" s="103"/>
      <c r="K5" s="2"/>
      <c r="L5" s="2"/>
      <c r="M5" s="2"/>
      <c r="N5" s="2"/>
      <c r="O5" s="2"/>
      <c r="P5" s="2"/>
      <c r="Q5" s="2"/>
    </row>
    <row r="6" spans="1:17" ht="45" customHeight="1" x14ac:dyDescent="0.25">
      <c r="A6" s="110" t="s">
        <v>7</v>
      </c>
      <c r="B6" s="103"/>
      <c r="C6" s="111" t="s">
        <v>8</v>
      </c>
      <c r="D6" s="102"/>
      <c r="E6" s="102"/>
      <c r="F6" s="102"/>
      <c r="G6" s="102"/>
      <c r="H6" s="102"/>
      <c r="I6" s="102"/>
      <c r="J6" s="103"/>
      <c r="K6" s="2"/>
      <c r="L6" s="2"/>
      <c r="M6" s="2"/>
      <c r="N6" s="2"/>
      <c r="O6" s="2"/>
      <c r="P6" s="2"/>
      <c r="Q6" s="2"/>
    </row>
    <row r="7" spans="1:17" x14ac:dyDescent="0.25">
      <c r="A7" s="110" t="s">
        <v>9</v>
      </c>
      <c r="B7" s="103"/>
      <c r="C7" s="112" t="s">
        <v>10</v>
      </c>
      <c r="D7" s="102"/>
      <c r="E7" s="102"/>
      <c r="F7" s="102"/>
      <c r="G7" s="102"/>
      <c r="H7" s="102"/>
      <c r="I7" s="102"/>
      <c r="J7" s="103"/>
      <c r="K7" s="2"/>
      <c r="L7" s="2"/>
      <c r="M7" s="2"/>
      <c r="N7" s="2"/>
      <c r="O7" s="2"/>
      <c r="P7" s="2"/>
      <c r="Q7" s="2"/>
    </row>
    <row r="8" spans="1:17" x14ac:dyDescent="0.25">
      <c r="A8" s="110" t="s">
        <v>11</v>
      </c>
      <c r="B8" s="103"/>
      <c r="C8" s="112" t="s">
        <v>12</v>
      </c>
      <c r="D8" s="102"/>
      <c r="E8" s="102"/>
      <c r="F8" s="102"/>
      <c r="G8" s="102"/>
      <c r="H8" s="102"/>
      <c r="I8" s="102"/>
      <c r="J8" s="103"/>
      <c r="K8" s="2"/>
      <c r="L8" s="2"/>
      <c r="M8" s="2"/>
      <c r="N8" s="2"/>
      <c r="O8" s="2"/>
      <c r="P8" s="2"/>
      <c r="Q8" s="2"/>
    </row>
    <row r="9" spans="1:17" x14ac:dyDescent="0.25">
      <c r="A9" s="113" t="s">
        <v>13</v>
      </c>
      <c r="B9" s="103"/>
      <c r="C9" s="114" t="s">
        <v>187</v>
      </c>
      <c r="D9" s="115"/>
      <c r="E9" s="115"/>
      <c r="F9" s="115"/>
      <c r="G9" s="115"/>
      <c r="H9" s="115"/>
      <c r="I9" s="115"/>
      <c r="J9" s="116"/>
      <c r="K9" s="6"/>
      <c r="L9" s="6"/>
      <c r="M9" s="6"/>
      <c r="N9" s="6"/>
      <c r="O9" s="6"/>
      <c r="P9" s="6"/>
      <c r="Q9" s="6"/>
    </row>
    <row r="10" spans="1:17" x14ac:dyDescent="0.25">
      <c r="A10" s="110" t="s">
        <v>14</v>
      </c>
      <c r="B10" s="103"/>
      <c r="C10" s="114"/>
      <c r="D10" s="115"/>
      <c r="E10" s="115"/>
      <c r="F10" s="115"/>
      <c r="G10" s="115"/>
      <c r="H10" s="115"/>
      <c r="I10" s="115"/>
      <c r="J10" s="116"/>
      <c r="K10" s="2"/>
      <c r="L10" s="2"/>
      <c r="M10" s="2"/>
      <c r="N10" s="2"/>
      <c r="O10" s="2"/>
      <c r="P10" s="2"/>
      <c r="Q10" s="2"/>
    </row>
    <row r="11" spans="1:17" ht="33" customHeight="1" x14ac:dyDescent="0.25">
      <c r="A11" s="117" t="s">
        <v>15</v>
      </c>
      <c r="B11" s="117" t="s">
        <v>16</v>
      </c>
      <c r="C11" s="119" t="s">
        <v>17</v>
      </c>
      <c r="D11" s="119" t="s">
        <v>18</v>
      </c>
      <c r="E11" s="117" t="s">
        <v>19</v>
      </c>
      <c r="F11" s="117" t="s">
        <v>15</v>
      </c>
      <c r="G11" s="117" t="s">
        <v>16</v>
      </c>
      <c r="H11" s="119" t="s">
        <v>17</v>
      </c>
      <c r="I11" s="119" t="s">
        <v>18</v>
      </c>
      <c r="J11" s="117" t="s">
        <v>19</v>
      </c>
      <c r="K11" s="2"/>
      <c r="L11" s="147" t="s">
        <v>16</v>
      </c>
      <c r="M11" s="148" t="s">
        <v>287</v>
      </c>
      <c r="N11" s="148"/>
      <c r="O11" s="2"/>
      <c r="P11" s="2"/>
      <c r="Q11" s="2"/>
    </row>
    <row r="12" spans="1:17" ht="13.5" customHeight="1" x14ac:dyDescent="0.25">
      <c r="A12" s="118"/>
      <c r="B12" s="118"/>
      <c r="C12" s="118"/>
      <c r="D12" s="118"/>
      <c r="E12" s="118"/>
      <c r="F12" s="118"/>
      <c r="G12" s="118"/>
      <c r="H12" s="118"/>
      <c r="I12" s="118"/>
      <c r="J12" s="118"/>
      <c r="K12" s="2"/>
      <c r="L12" s="147"/>
      <c r="M12" s="7" t="s">
        <v>17</v>
      </c>
      <c r="N12" s="2" t="s">
        <v>18</v>
      </c>
      <c r="O12" s="2"/>
      <c r="P12" s="2"/>
      <c r="Q12" s="2"/>
    </row>
    <row r="13" spans="1:17" x14ac:dyDescent="0.25">
      <c r="A13" s="8">
        <v>1</v>
      </c>
      <c r="B13" s="9" t="s">
        <v>20</v>
      </c>
      <c r="C13" s="37">
        <v>0</v>
      </c>
      <c r="D13" s="10">
        <v>215</v>
      </c>
      <c r="E13" s="11">
        <f t="shared" ref="E13:E60" si="0">SUM(C13,D13)</f>
        <v>215</v>
      </c>
      <c r="F13" s="8">
        <v>49</v>
      </c>
      <c r="G13" s="12" t="s">
        <v>21</v>
      </c>
      <c r="H13" s="37">
        <v>0</v>
      </c>
      <c r="I13" s="10">
        <v>215</v>
      </c>
      <c r="J13" s="8">
        <f t="shared" ref="J13:J60" si="1">SUM(H13,I13)</f>
        <v>215</v>
      </c>
      <c r="K13" s="2"/>
      <c r="L13" s="2"/>
      <c r="M13" s="7"/>
      <c r="N13" s="7"/>
      <c r="O13" s="2"/>
      <c r="P13" s="2"/>
      <c r="Q13" s="2"/>
    </row>
    <row r="14" spans="1:17" x14ac:dyDescent="0.25">
      <c r="A14" s="8">
        <f t="shared" ref="A14:A36" si="2">A13+1</f>
        <v>2</v>
      </c>
      <c r="B14" s="9" t="s">
        <v>22</v>
      </c>
      <c r="C14" s="37">
        <v>0</v>
      </c>
      <c r="D14" s="10">
        <v>215</v>
      </c>
      <c r="E14" s="11">
        <f t="shared" si="0"/>
        <v>215</v>
      </c>
      <c r="F14" s="8">
        <f t="shared" ref="F14:F36" si="3">F13+1</f>
        <v>50</v>
      </c>
      <c r="G14" s="12" t="s">
        <v>23</v>
      </c>
      <c r="H14" s="37">
        <v>0</v>
      </c>
      <c r="I14" s="10">
        <v>215</v>
      </c>
      <c r="J14" s="8">
        <f t="shared" si="1"/>
        <v>215</v>
      </c>
      <c r="K14" s="2"/>
      <c r="L14" s="2" t="s">
        <v>20</v>
      </c>
      <c r="M14" s="7">
        <f>AVERAGE(C13:C16)</f>
        <v>0</v>
      </c>
      <c r="N14" s="7">
        <f>AVERAGE(D13:D16)</f>
        <v>215</v>
      </c>
      <c r="O14" s="2"/>
      <c r="P14" s="2"/>
      <c r="Q14" s="2"/>
    </row>
    <row r="15" spans="1:17" x14ac:dyDescent="0.25">
      <c r="A15" s="8">
        <f t="shared" si="2"/>
        <v>3</v>
      </c>
      <c r="B15" s="9" t="s">
        <v>24</v>
      </c>
      <c r="C15" s="37">
        <v>0</v>
      </c>
      <c r="D15" s="10">
        <v>215</v>
      </c>
      <c r="E15" s="11">
        <f t="shared" si="0"/>
        <v>215</v>
      </c>
      <c r="F15" s="8">
        <f t="shared" si="3"/>
        <v>51</v>
      </c>
      <c r="G15" s="12" t="s">
        <v>25</v>
      </c>
      <c r="H15" s="37">
        <v>0</v>
      </c>
      <c r="I15" s="10">
        <v>215</v>
      </c>
      <c r="J15" s="8">
        <f t="shared" si="1"/>
        <v>215</v>
      </c>
      <c r="K15" s="2"/>
      <c r="L15" s="2" t="s">
        <v>28</v>
      </c>
      <c r="M15" s="7">
        <f>AVERAGE(C17:C20)</f>
        <v>0</v>
      </c>
      <c r="N15" s="7">
        <f>AVERAGE(D17:D20)</f>
        <v>215</v>
      </c>
      <c r="O15" s="2"/>
      <c r="P15" s="2"/>
      <c r="Q15" s="2"/>
    </row>
    <row r="16" spans="1:17" x14ac:dyDescent="0.25">
      <c r="A16" s="8">
        <f t="shared" si="2"/>
        <v>4</v>
      </c>
      <c r="B16" s="9" t="s">
        <v>26</v>
      </c>
      <c r="C16" s="37">
        <v>0</v>
      </c>
      <c r="D16" s="10">
        <v>215</v>
      </c>
      <c r="E16" s="11">
        <f t="shared" si="0"/>
        <v>215</v>
      </c>
      <c r="F16" s="8">
        <f t="shared" si="3"/>
        <v>52</v>
      </c>
      <c r="G16" s="12" t="s">
        <v>27</v>
      </c>
      <c r="H16" s="37">
        <v>0</v>
      </c>
      <c r="I16" s="10">
        <v>215</v>
      </c>
      <c r="J16" s="8">
        <f t="shared" si="1"/>
        <v>215</v>
      </c>
      <c r="K16" s="2"/>
      <c r="L16" s="2" t="s">
        <v>36</v>
      </c>
      <c r="M16" s="7">
        <f>AVERAGE(C21:C24)</f>
        <v>0</v>
      </c>
      <c r="N16" s="7">
        <f>AVERAGE(D21:D24)</f>
        <v>215</v>
      </c>
      <c r="O16" s="2"/>
      <c r="P16" s="2"/>
      <c r="Q16" s="2"/>
    </row>
    <row r="17" spans="1:17" x14ac:dyDescent="0.25">
      <c r="A17" s="8">
        <f t="shared" si="2"/>
        <v>5</v>
      </c>
      <c r="B17" s="9" t="s">
        <v>28</v>
      </c>
      <c r="C17" s="37">
        <v>0</v>
      </c>
      <c r="D17" s="10">
        <v>215</v>
      </c>
      <c r="E17" s="11">
        <f t="shared" si="0"/>
        <v>215</v>
      </c>
      <c r="F17" s="8">
        <f t="shared" si="3"/>
        <v>53</v>
      </c>
      <c r="G17" s="12" t="s">
        <v>29</v>
      </c>
      <c r="H17" s="37">
        <v>0</v>
      </c>
      <c r="I17" s="10">
        <v>215</v>
      </c>
      <c r="J17" s="8">
        <f t="shared" si="1"/>
        <v>215</v>
      </c>
      <c r="K17" s="2"/>
      <c r="L17" s="2" t="s">
        <v>44</v>
      </c>
      <c r="M17" s="7">
        <f>AVERAGE(C25:C28)</f>
        <v>0</v>
      </c>
      <c r="N17" s="7">
        <f>AVERAGE(D25:D28)</f>
        <v>215</v>
      </c>
      <c r="O17" s="2"/>
      <c r="P17" s="2"/>
      <c r="Q17" s="2"/>
    </row>
    <row r="18" spans="1:17" x14ac:dyDescent="0.25">
      <c r="A18" s="8">
        <f t="shared" si="2"/>
        <v>6</v>
      </c>
      <c r="B18" s="9" t="s">
        <v>30</v>
      </c>
      <c r="C18" s="37">
        <v>0</v>
      </c>
      <c r="D18" s="10">
        <v>215</v>
      </c>
      <c r="E18" s="11">
        <f t="shared" si="0"/>
        <v>215</v>
      </c>
      <c r="F18" s="8">
        <f t="shared" si="3"/>
        <v>54</v>
      </c>
      <c r="G18" s="12" t="s">
        <v>31</v>
      </c>
      <c r="H18" s="37">
        <v>0</v>
      </c>
      <c r="I18" s="10">
        <v>215</v>
      </c>
      <c r="J18" s="8">
        <f t="shared" si="1"/>
        <v>215</v>
      </c>
      <c r="K18" s="2"/>
      <c r="L18" s="2" t="s">
        <v>52</v>
      </c>
      <c r="M18" s="7">
        <f>AVERAGE(C29:C32)</f>
        <v>0</v>
      </c>
      <c r="N18" s="7">
        <f>AVERAGE(D29:D32)</f>
        <v>215</v>
      </c>
      <c r="O18" s="2"/>
      <c r="P18" s="2"/>
      <c r="Q18" s="2"/>
    </row>
    <row r="19" spans="1:17" x14ac:dyDescent="0.25">
      <c r="A19" s="8">
        <f t="shared" si="2"/>
        <v>7</v>
      </c>
      <c r="B19" s="9" t="s">
        <v>32</v>
      </c>
      <c r="C19" s="37">
        <v>0</v>
      </c>
      <c r="D19" s="10">
        <v>215</v>
      </c>
      <c r="E19" s="11">
        <f t="shared" si="0"/>
        <v>215</v>
      </c>
      <c r="F19" s="8">
        <f t="shared" si="3"/>
        <v>55</v>
      </c>
      <c r="G19" s="12" t="s">
        <v>33</v>
      </c>
      <c r="H19" s="37">
        <v>0</v>
      </c>
      <c r="I19" s="10">
        <v>215</v>
      </c>
      <c r="J19" s="8">
        <f t="shared" si="1"/>
        <v>215</v>
      </c>
      <c r="K19" s="2"/>
      <c r="L19" s="2" t="s">
        <v>60</v>
      </c>
      <c r="M19" s="7">
        <f>AVERAGE(C33:C36)</f>
        <v>0</v>
      </c>
      <c r="N19" s="7">
        <f>AVERAGE(D33:D36)</f>
        <v>215</v>
      </c>
      <c r="O19" s="2"/>
      <c r="P19" s="2"/>
      <c r="Q19" s="2"/>
    </row>
    <row r="20" spans="1:17" x14ac:dyDescent="0.25">
      <c r="A20" s="8">
        <f t="shared" si="2"/>
        <v>8</v>
      </c>
      <c r="B20" s="9" t="s">
        <v>34</v>
      </c>
      <c r="C20" s="37">
        <v>0</v>
      </c>
      <c r="D20" s="10">
        <v>215</v>
      </c>
      <c r="E20" s="11">
        <f t="shared" si="0"/>
        <v>215</v>
      </c>
      <c r="F20" s="8">
        <f t="shared" si="3"/>
        <v>56</v>
      </c>
      <c r="G20" s="12" t="s">
        <v>35</v>
      </c>
      <c r="H20" s="37">
        <v>0</v>
      </c>
      <c r="I20" s="10">
        <v>215</v>
      </c>
      <c r="J20" s="8">
        <f t="shared" si="1"/>
        <v>215</v>
      </c>
      <c r="K20" s="2"/>
      <c r="L20" s="2" t="s">
        <v>68</v>
      </c>
      <c r="M20" s="7">
        <f>AVERAGE(C37:C40)</f>
        <v>0</v>
      </c>
      <c r="N20" s="7">
        <f>AVERAGE(D37:D40)</f>
        <v>215</v>
      </c>
      <c r="O20" s="2"/>
      <c r="P20" s="2"/>
      <c r="Q20" s="2"/>
    </row>
    <row r="21" spans="1:17" ht="15.75" customHeight="1" x14ac:dyDescent="0.25">
      <c r="A21" s="8">
        <f t="shared" si="2"/>
        <v>9</v>
      </c>
      <c r="B21" s="9" t="s">
        <v>36</v>
      </c>
      <c r="C21" s="37">
        <v>0</v>
      </c>
      <c r="D21" s="10">
        <v>215</v>
      </c>
      <c r="E21" s="11">
        <f t="shared" si="0"/>
        <v>215</v>
      </c>
      <c r="F21" s="8">
        <f t="shared" si="3"/>
        <v>57</v>
      </c>
      <c r="G21" s="12" t="s">
        <v>37</v>
      </c>
      <c r="H21" s="37">
        <v>0</v>
      </c>
      <c r="I21" s="10">
        <v>215</v>
      </c>
      <c r="J21" s="8">
        <f t="shared" si="1"/>
        <v>215</v>
      </c>
      <c r="K21" s="2"/>
      <c r="L21" s="2" t="s">
        <v>76</v>
      </c>
      <c r="M21" s="7">
        <f>AVERAGE(C41:C44)</f>
        <v>0</v>
      </c>
      <c r="N21" s="7">
        <f>AVERAGE(D41:D44)</f>
        <v>215</v>
      </c>
      <c r="O21" s="2"/>
      <c r="P21" s="2"/>
      <c r="Q21" s="2"/>
    </row>
    <row r="22" spans="1:17" ht="15.75" customHeight="1" x14ac:dyDescent="0.25">
      <c r="A22" s="8">
        <f t="shared" si="2"/>
        <v>10</v>
      </c>
      <c r="B22" s="9" t="s">
        <v>38</v>
      </c>
      <c r="C22" s="37">
        <v>0</v>
      </c>
      <c r="D22" s="10">
        <v>215</v>
      </c>
      <c r="E22" s="11">
        <f t="shared" si="0"/>
        <v>215</v>
      </c>
      <c r="F22" s="8">
        <f t="shared" si="3"/>
        <v>58</v>
      </c>
      <c r="G22" s="12" t="s">
        <v>39</v>
      </c>
      <c r="H22" s="37">
        <v>0</v>
      </c>
      <c r="I22" s="10">
        <v>215</v>
      </c>
      <c r="J22" s="8">
        <f t="shared" si="1"/>
        <v>215</v>
      </c>
      <c r="K22" s="2"/>
      <c r="L22" s="2" t="s">
        <v>84</v>
      </c>
      <c r="M22" s="7">
        <f>AVERAGE(C45:C48)</f>
        <v>0</v>
      </c>
      <c r="N22" s="7">
        <f>AVERAGE(D45:D48)</f>
        <v>215</v>
      </c>
      <c r="O22" s="2"/>
      <c r="P22" s="2"/>
      <c r="Q22" s="2"/>
    </row>
    <row r="23" spans="1:17" ht="15.75" customHeight="1" x14ac:dyDescent="0.25">
      <c r="A23" s="8">
        <f t="shared" si="2"/>
        <v>11</v>
      </c>
      <c r="B23" s="9" t="s">
        <v>40</v>
      </c>
      <c r="C23" s="37">
        <v>0</v>
      </c>
      <c r="D23" s="10">
        <v>215</v>
      </c>
      <c r="E23" s="11">
        <f t="shared" si="0"/>
        <v>215</v>
      </c>
      <c r="F23" s="8">
        <f t="shared" si="3"/>
        <v>59</v>
      </c>
      <c r="G23" s="12" t="s">
        <v>41</v>
      </c>
      <c r="H23" s="37">
        <v>0</v>
      </c>
      <c r="I23" s="10">
        <v>215</v>
      </c>
      <c r="J23" s="8">
        <f t="shared" si="1"/>
        <v>215</v>
      </c>
      <c r="K23" s="2"/>
      <c r="L23" s="2" t="s">
        <v>92</v>
      </c>
      <c r="M23" s="7">
        <f>AVERAGE(C49:C52)</f>
        <v>0</v>
      </c>
      <c r="N23" s="7">
        <f>AVERAGE(D49:D52)</f>
        <v>215</v>
      </c>
      <c r="O23" s="2"/>
      <c r="P23" s="2"/>
      <c r="Q23" s="2"/>
    </row>
    <row r="24" spans="1:17" ht="15.75" customHeight="1" x14ac:dyDescent="0.25">
      <c r="A24" s="8">
        <f t="shared" si="2"/>
        <v>12</v>
      </c>
      <c r="B24" s="9" t="s">
        <v>42</v>
      </c>
      <c r="C24" s="37">
        <v>0</v>
      </c>
      <c r="D24" s="10">
        <v>215</v>
      </c>
      <c r="E24" s="11">
        <f t="shared" si="0"/>
        <v>215</v>
      </c>
      <c r="F24" s="8">
        <f t="shared" si="3"/>
        <v>60</v>
      </c>
      <c r="G24" s="12" t="s">
        <v>43</v>
      </c>
      <c r="H24" s="37">
        <v>0</v>
      </c>
      <c r="I24" s="10">
        <v>215</v>
      </c>
      <c r="J24" s="8">
        <f t="shared" si="1"/>
        <v>215</v>
      </c>
      <c r="K24" s="2"/>
      <c r="L24" s="13" t="s">
        <v>100</v>
      </c>
      <c r="M24" s="7">
        <f>AVERAGE(C53:C56)</f>
        <v>0</v>
      </c>
      <c r="N24" s="7">
        <f>AVERAGE(D53:D56)</f>
        <v>215</v>
      </c>
      <c r="O24" s="2"/>
      <c r="P24" s="2"/>
      <c r="Q24" s="2"/>
    </row>
    <row r="25" spans="1:17" ht="15.75" customHeight="1" x14ac:dyDescent="0.25">
      <c r="A25" s="8">
        <f t="shared" si="2"/>
        <v>13</v>
      </c>
      <c r="B25" s="9" t="s">
        <v>44</v>
      </c>
      <c r="C25" s="37">
        <v>0</v>
      </c>
      <c r="D25" s="10">
        <v>215</v>
      </c>
      <c r="E25" s="11">
        <f t="shared" si="0"/>
        <v>215</v>
      </c>
      <c r="F25" s="8">
        <f t="shared" si="3"/>
        <v>61</v>
      </c>
      <c r="G25" s="12" t="s">
        <v>45</v>
      </c>
      <c r="H25" s="37">
        <v>0</v>
      </c>
      <c r="I25" s="10">
        <v>215</v>
      </c>
      <c r="J25" s="8">
        <f t="shared" si="1"/>
        <v>215</v>
      </c>
      <c r="K25" s="2"/>
      <c r="L25" s="16" t="s">
        <v>108</v>
      </c>
      <c r="M25" s="7">
        <f>AVERAGE(C57:C60)</f>
        <v>0</v>
      </c>
      <c r="N25" s="7">
        <f>AVERAGE(D57:D60)</f>
        <v>215</v>
      </c>
      <c r="O25" s="2"/>
      <c r="P25" s="2"/>
      <c r="Q25" s="2"/>
    </row>
    <row r="26" spans="1:17" ht="15.75" customHeight="1" x14ac:dyDescent="0.25">
      <c r="A26" s="8">
        <f t="shared" si="2"/>
        <v>14</v>
      </c>
      <c r="B26" s="9" t="s">
        <v>46</v>
      </c>
      <c r="C26" s="37">
        <v>0</v>
      </c>
      <c r="D26" s="10">
        <v>215</v>
      </c>
      <c r="E26" s="11">
        <f t="shared" si="0"/>
        <v>215</v>
      </c>
      <c r="F26" s="8">
        <f t="shared" si="3"/>
        <v>62</v>
      </c>
      <c r="G26" s="12" t="s">
        <v>47</v>
      </c>
      <c r="H26" s="37">
        <v>0</v>
      </c>
      <c r="I26" s="10">
        <v>215</v>
      </c>
      <c r="J26" s="8">
        <f t="shared" si="1"/>
        <v>215</v>
      </c>
      <c r="K26" s="2"/>
      <c r="L26" s="16" t="s">
        <v>21</v>
      </c>
      <c r="M26" s="7">
        <f>AVERAGE(H13:H16)</f>
        <v>0</v>
      </c>
      <c r="N26" s="7">
        <f>AVERAGE(I13:I16)</f>
        <v>215</v>
      </c>
      <c r="O26" s="2"/>
      <c r="P26" s="2"/>
      <c r="Q26" s="2"/>
    </row>
    <row r="27" spans="1:17" ht="15.75" customHeight="1" x14ac:dyDescent="0.25">
      <c r="A27" s="8">
        <f t="shared" si="2"/>
        <v>15</v>
      </c>
      <c r="B27" s="9" t="s">
        <v>48</v>
      </c>
      <c r="C27" s="37">
        <v>0</v>
      </c>
      <c r="D27" s="10">
        <v>215</v>
      </c>
      <c r="E27" s="11">
        <f t="shared" si="0"/>
        <v>215</v>
      </c>
      <c r="F27" s="8">
        <f t="shared" si="3"/>
        <v>63</v>
      </c>
      <c r="G27" s="12" t="s">
        <v>49</v>
      </c>
      <c r="H27" s="37">
        <v>0</v>
      </c>
      <c r="I27" s="10">
        <v>215</v>
      </c>
      <c r="J27" s="8">
        <f t="shared" si="1"/>
        <v>215</v>
      </c>
      <c r="K27" s="2"/>
      <c r="L27" s="24" t="s">
        <v>29</v>
      </c>
      <c r="M27" s="7">
        <f>AVERAGE(H17:H20)</f>
        <v>0</v>
      </c>
      <c r="N27" s="7">
        <f>AVERAGE(I17:I20)</f>
        <v>215</v>
      </c>
      <c r="O27" s="2"/>
      <c r="P27" s="2"/>
      <c r="Q27" s="2"/>
    </row>
    <row r="28" spans="1:17" ht="15.75" customHeight="1" x14ac:dyDescent="0.25">
      <c r="A28" s="8">
        <f t="shared" si="2"/>
        <v>16</v>
      </c>
      <c r="B28" s="9" t="s">
        <v>50</v>
      </c>
      <c r="C28" s="37">
        <v>0</v>
      </c>
      <c r="D28" s="10">
        <v>215</v>
      </c>
      <c r="E28" s="11">
        <f t="shared" si="0"/>
        <v>215</v>
      </c>
      <c r="F28" s="8">
        <f t="shared" si="3"/>
        <v>64</v>
      </c>
      <c r="G28" s="12" t="s">
        <v>51</v>
      </c>
      <c r="H28" s="37">
        <v>0</v>
      </c>
      <c r="I28" s="10">
        <v>215</v>
      </c>
      <c r="J28" s="8">
        <f t="shared" si="1"/>
        <v>215</v>
      </c>
      <c r="K28" s="2"/>
      <c r="L28" s="2" t="s">
        <v>37</v>
      </c>
      <c r="M28" s="7">
        <f>AVERAGE(H21:H24)</f>
        <v>0</v>
      </c>
      <c r="N28" s="7">
        <f>AVERAGE(I21:I24)</f>
        <v>215</v>
      </c>
      <c r="O28" s="2"/>
      <c r="P28" s="2"/>
      <c r="Q28" s="2"/>
    </row>
    <row r="29" spans="1:17" ht="15.75" customHeight="1" x14ac:dyDescent="0.25">
      <c r="A29" s="8">
        <f t="shared" si="2"/>
        <v>17</v>
      </c>
      <c r="B29" s="9" t="s">
        <v>52</v>
      </c>
      <c r="C29" s="37">
        <v>0</v>
      </c>
      <c r="D29" s="10">
        <v>215</v>
      </c>
      <c r="E29" s="11">
        <f t="shared" si="0"/>
        <v>215</v>
      </c>
      <c r="F29" s="8">
        <f t="shared" si="3"/>
        <v>65</v>
      </c>
      <c r="G29" s="12" t="s">
        <v>53</v>
      </c>
      <c r="H29" s="37">
        <v>0</v>
      </c>
      <c r="I29" s="10">
        <v>215</v>
      </c>
      <c r="J29" s="8">
        <f t="shared" si="1"/>
        <v>215</v>
      </c>
      <c r="K29" s="2"/>
      <c r="L29" s="2" t="s">
        <v>45</v>
      </c>
      <c r="M29" s="7">
        <f>AVERAGE(H25:H28)</f>
        <v>0</v>
      </c>
      <c r="N29" s="7">
        <f>AVERAGE(I25:I28)</f>
        <v>215</v>
      </c>
      <c r="O29" s="2"/>
      <c r="P29" s="2"/>
      <c r="Q29" s="2"/>
    </row>
    <row r="30" spans="1:17" ht="15.75" customHeight="1" x14ac:dyDescent="0.25">
      <c r="A30" s="8">
        <f t="shared" si="2"/>
        <v>18</v>
      </c>
      <c r="B30" s="9" t="s">
        <v>54</v>
      </c>
      <c r="C30" s="37">
        <v>0</v>
      </c>
      <c r="D30" s="10">
        <v>215</v>
      </c>
      <c r="E30" s="11">
        <f t="shared" si="0"/>
        <v>215</v>
      </c>
      <c r="F30" s="8">
        <f t="shared" si="3"/>
        <v>66</v>
      </c>
      <c r="G30" s="12" t="s">
        <v>55</v>
      </c>
      <c r="H30" s="37">
        <v>0</v>
      </c>
      <c r="I30" s="10">
        <v>215</v>
      </c>
      <c r="J30" s="8">
        <f t="shared" si="1"/>
        <v>215</v>
      </c>
      <c r="K30" s="2"/>
      <c r="L30" s="2" t="s">
        <v>53</v>
      </c>
      <c r="M30" s="7">
        <f>AVERAGE(H29:H32)</f>
        <v>0</v>
      </c>
      <c r="N30" s="7">
        <f>AVERAGE(I29:I32)</f>
        <v>215</v>
      </c>
      <c r="O30" s="2"/>
      <c r="P30" s="2"/>
      <c r="Q30" s="2"/>
    </row>
    <row r="31" spans="1:17" ht="15.75" customHeight="1" x14ac:dyDescent="0.25">
      <c r="A31" s="8">
        <f t="shared" si="2"/>
        <v>19</v>
      </c>
      <c r="B31" s="9" t="s">
        <v>56</v>
      </c>
      <c r="C31" s="37">
        <v>0</v>
      </c>
      <c r="D31" s="10">
        <v>215</v>
      </c>
      <c r="E31" s="11">
        <f t="shared" si="0"/>
        <v>215</v>
      </c>
      <c r="F31" s="8">
        <f t="shared" si="3"/>
        <v>67</v>
      </c>
      <c r="G31" s="12" t="s">
        <v>57</v>
      </c>
      <c r="H31" s="37">
        <v>0</v>
      </c>
      <c r="I31" s="10">
        <v>215</v>
      </c>
      <c r="J31" s="8">
        <f t="shared" si="1"/>
        <v>215</v>
      </c>
      <c r="K31" s="2"/>
      <c r="L31" s="2" t="s">
        <v>61</v>
      </c>
      <c r="M31" s="7">
        <f>AVERAGE(H33:H36)</f>
        <v>0</v>
      </c>
      <c r="N31" s="7">
        <f>AVERAGE(I33:I36)</f>
        <v>215</v>
      </c>
      <c r="O31" s="2"/>
      <c r="P31" s="2"/>
      <c r="Q31" s="2"/>
    </row>
    <row r="32" spans="1:17" ht="15.75" customHeight="1" x14ac:dyDescent="0.25">
      <c r="A32" s="8">
        <f t="shared" si="2"/>
        <v>20</v>
      </c>
      <c r="B32" s="9" t="s">
        <v>58</v>
      </c>
      <c r="C32" s="37">
        <v>0</v>
      </c>
      <c r="D32" s="10">
        <v>215</v>
      </c>
      <c r="E32" s="11">
        <f t="shared" si="0"/>
        <v>215</v>
      </c>
      <c r="F32" s="8">
        <f t="shared" si="3"/>
        <v>68</v>
      </c>
      <c r="G32" s="12" t="s">
        <v>59</v>
      </c>
      <c r="H32" s="37">
        <v>0</v>
      </c>
      <c r="I32" s="10">
        <v>215</v>
      </c>
      <c r="J32" s="8">
        <f t="shared" si="1"/>
        <v>215</v>
      </c>
      <c r="K32" s="2"/>
      <c r="L32" s="2" t="s">
        <v>69</v>
      </c>
      <c r="M32" s="7">
        <f>AVERAGE(H37:H40)</f>
        <v>0</v>
      </c>
      <c r="N32" s="7">
        <f>AVERAGE(I37:I40)</f>
        <v>215</v>
      </c>
      <c r="O32" s="2"/>
      <c r="P32" s="2"/>
      <c r="Q32" s="2"/>
    </row>
    <row r="33" spans="1:17" ht="15.75" customHeight="1" x14ac:dyDescent="0.25">
      <c r="A33" s="8">
        <f t="shared" si="2"/>
        <v>21</v>
      </c>
      <c r="B33" s="9" t="s">
        <v>60</v>
      </c>
      <c r="C33" s="37">
        <v>0</v>
      </c>
      <c r="D33" s="10">
        <v>215</v>
      </c>
      <c r="E33" s="11">
        <f t="shared" si="0"/>
        <v>215</v>
      </c>
      <c r="F33" s="8">
        <f t="shared" si="3"/>
        <v>69</v>
      </c>
      <c r="G33" s="12" t="s">
        <v>61</v>
      </c>
      <c r="H33" s="37">
        <v>0</v>
      </c>
      <c r="I33" s="10">
        <v>215</v>
      </c>
      <c r="J33" s="8">
        <f t="shared" si="1"/>
        <v>215</v>
      </c>
      <c r="K33" s="2"/>
      <c r="L33" s="2" t="s">
        <v>77</v>
      </c>
      <c r="M33" s="7">
        <f>AVERAGE(H41:H44)</f>
        <v>0</v>
      </c>
      <c r="N33" s="7">
        <f>AVERAGE(I41:I44)</f>
        <v>215</v>
      </c>
      <c r="O33" s="2"/>
      <c r="P33" s="2"/>
      <c r="Q33" s="2"/>
    </row>
    <row r="34" spans="1:17" ht="15.75" customHeight="1" x14ac:dyDescent="0.25">
      <c r="A34" s="8">
        <f t="shared" si="2"/>
        <v>22</v>
      </c>
      <c r="B34" s="9" t="s">
        <v>62</v>
      </c>
      <c r="C34" s="37">
        <v>0</v>
      </c>
      <c r="D34" s="10">
        <v>215</v>
      </c>
      <c r="E34" s="11">
        <f t="shared" si="0"/>
        <v>215</v>
      </c>
      <c r="F34" s="8">
        <f t="shared" si="3"/>
        <v>70</v>
      </c>
      <c r="G34" s="12" t="s">
        <v>63</v>
      </c>
      <c r="H34" s="37">
        <v>0</v>
      </c>
      <c r="I34" s="10">
        <v>215</v>
      </c>
      <c r="J34" s="8">
        <f t="shared" si="1"/>
        <v>215</v>
      </c>
      <c r="K34" s="2"/>
      <c r="L34" s="2" t="s">
        <v>85</v>
      </c>
      <c r="M34" s="7">
        <f>AVERAGE(H45:H48)</f>
        <v>0</v>
      </c>
      <c r="N34" s="7">
        <f>AVERAGE(I45:I48)</f>
        <v>215</v>
      </c>
      <c r="O34" s="2"/>
      <c r="P34" s="2"/>
      <c r="Q34" s="2"/>
    </row>
    <row r="35" spans="1:17" ht="15.75" customHeight="1" x14ac:dyDescent="0.25">
      <c r="A35" s="8">
        <f t="shared" si="2"/>
        <v>23</v>
      </c>
      <c r="B35" s="9" t="s">
        <v>64</v>
      </c>
      <c r="C35" s="37">
        <v>0</v>
      </c>
      <c r="D35" s="10">
        <v>215</v>
      </c>
      <c r="E35" s="11">
        <f t="shared" si="0"/>
        <v>215</v>
      </c>
      <c r="F35" s="8">
        <f t="shared" si="3"/>
        <v>71</v>
      </c>
      <c r="G35" s="12" t="s">
        <v>65</v>
      </c>
      <c r="H35" s="37">
        <v>0</v>
      </c>
      <c r="I35" s="10">
        <v>215</v>
      </c>
      <c r="J35" s="8">
        <f t="shared" si="1"/>
        <v>215</v>
      </c>
      <c r="K35" s="2"/>
      <c r="L35" s="2" t="s">
        <v>93</v>
      </c>
      <c r="M35" s="7">
        <f>AVERAGE(H49:H52)</f>
        <v>0</v>
      </c>
      <c r="N35" s="7">
        <f>AVERAGE(I49:I52)</f>
        <v>215</v>
      </c>
      <c r="O35" s="2"/>
      <c r="P35" s="2"/>
      <c r="Q35" s="2"/>
    </row>
    <row r="36" spans="1:17" ht="15.75" customHeight="1" x14ac:dyDescent="0.25">
      <c r="A36" s="8">
        <f t="shared" si="2"/>
        <v>24</v>
      </c>
      <c r="B36" s="9" t="s">
        <v>66</v>
      </c>
      <c r="C36" s="37">
        <v>0</v>
      </c>
      <c r="D36" s="10">
        <v>215</v>
      </c>
      <c r="E36" s="11">
        <f t="shared" si="0"/>
        <v>215</v>
      </c>
      <c r="F36" s="8">
        <f t="shared" si="3"/>
        <v>72</v>
      </c>
      <c r="G36" s="12" t="s">
        <v>67</v>
      </c>
      <c r="H36" s="37">
        <v>0</v>
      </c>
      <c r="I36" s="10">
        <v>215</v>
      </c>
      <c r="J36" s="8">
        <f t="shared" si="1"/>
        <v>215</v>
      </c>
      <c r="K36" s="2"/>
      <c r="L36" s="100" t="s">
        <v>101</v>
      </c>
      <c r="M36" s="7">
        <f>AVERAGE(H53:H56)</f>
        <v>0</v>
      </c>
      <c r="N36" s="7">
        <f>AVERAGE(I53:I56)</f>
        <v>215</v>
      </c>
      <c r="O36" s="2"/>
      <c r="P36" s="2"/>
      <c r="Q36" s="2"/>
    </row>
    <row r="37" spans="1:17" ht="15.75" customHeight="1" x14ac:dyDescent="0.25">
      <c r="A37" s="8">
        <v>25</v>
      </c>
      <c r="B37" s="9" t="s">
        <v>68</v>
      </c>
      <c r="C37" s="37">
        <v>0</v>
      </c>
      <c r="D37" s="10">
        <v>215</v>
      </c>
      <c r="E37" s="11">
        <f t="shared" si="0"/>
        <v>215</v>
      </c>
      <c r="F37" s="8">
        <v>73</v>
      </c>
      <c r="G37" s="12" t="s">
        <v>69</v>
      </c>
      <c r="H37" s="37">
        <v>0</v>
      </c>
      <c r="I37" s="10">
        <v>215</v>
      </c>
      <c r="J37" s="8">
        <f t="shared" si="1"/>
        <v>215</v>
      </c>
      <c r="K37" s="2"/>
      <c r="L37" s="100" t="s">
        <v>109</v>
      </c>
      <c r="M37" s="7">
        <f>AVERAGE(H57:H60)</f>
        <v>0</v>
      </c>
      <c r="N37" s="7">
        <f>AVERAGE(I57:I60)</f>
        <v>215</v>
      </c>
      <c r="O37" s="2"/>
      <c r="P37" s="2"/>
      <c r="Q37" s="2"/>
    </row>
    <row r="38" spans="1:17" ht="15.75" customHeight="1" x14ac:dyDescent="0.25">
      <c r="A38" s="8">
        <f t="shared" ref="A38:A60" si="4">A37+1</f>
        <v>26</v>
      </c>
      <c r="B38" s="9" t="s">
        <v>70</v>
      </c>
      <c r="C38" s="37">
        <v>0</v>
      </c>
      <c r="D38" s="10">
        <v>215</v>
      </c>
      <c r="E38" s="8">
        <f t="shared" si="0"/>
        <v>215</v>
      </c>
      <c r="F38" s="8">
        <f t="shared" ref="F38:F60" si="5">F37+1</f>
        <v>74</v>
      </c>
      <c r="G38" s="12" t="s">
        <v>71</v>
      </c>
      <c r="H38" s="37">
        <v>0</v>
      </c>
      <c r="I38" s="10">
        <v>215</v>
      </c>
      <c r="J38" s="8">
        <f t="shared" si="1"/>
        <v>215</v>
      </c>
      <c r="K38" s="2"/>
      <c r="L38" s="100" t="s">
        <v>288</v>
      </c>
      <c r="M38" s="100">
        <f>AVERAGE(M14:M37)</f>
        <v>0</v>
      </c>
      <c r="N38" s="100">
        <f>AVERAGE(N14:N37)</f>
        <v>215</v>
      </c>
      <c r="O38" s="2"/>
      <c r="P38" s="2"/>
      <c r="Q38" s="2"/>
    </row>
    <row r="39" spans="1:17" ht="15.75" customHeight="1" x14ac:dyDescent="0.25">
      <c r="A39" s="8">
        <f t="shared" si="4"/>
        <v>27</v>
      </c>
      <c r="B39" s="9" t="s">
        <v>72</v>
      </c>
      <c r="C39" s="37">
        <v>0</v>
      </c>
      <c r="D39" s="10">
        <v>215</v>
      </c>
      <c r="E39" s="8">
        <f t="shared" si="0"/>
        <v>215</v>
      </c>
      <c r="F39" s="8">
        <f t="shared" si="5"/>
        <v>75</v>
      </c>
      <c r="G39" s="12" t="s">
        <v>73</v>
      </c>
      <c r="H39" s="37">
        <v>0</v>
      </c>
      <c r="I39" s="10">
        <v>215</v>
      </c>
      <c r="J39" s="8">
        <f t="shared" si="1"/>
        <v>215</v>
      </c>
      <c r="K39" s="2"/>
      <c r="L39" s="2"/>
      <c r="M39" s="2"/>
      <c r="N39" s="2"/>
      <c r="O39" s="2"/>
      <c r="P39" s="2"/>
      <c r="Q39" s="2"/>
    </row>
    <row r="40" spans="1:17" ht="15.75" customHeight="1" x14ac:dyDescent="0.25">
      <c r="A40" s="8">
        <f t="shared" si="4"/>
        <v>28</v>
      </c>
      <c r="B40" s="9" t="s">
        <v>74</v>
      </c>
      <c r="C40" s="37">
        <v>0</v>
      </c>
      <c r="D40" s="10">
        <v>215</v>
      </c>
      <c r="E40" s="8">
        <f t="shared" si="0"/>
        <v>215</v>
      </c>
      <c r="F40" s="8">
        <f t="shared" si="5"/>
        <v>76</v>
      </c>
      <c r="G40" s="12" t="s">
        <v>75</v>
      </c>
      <c r="H40" s="37">
        <v>0</v>
      </c>
      <c r="I40" s="10">
        <v>215</v>
      </c>
      <c r="J40" s="8">
        <f t="shared" si="1"/>
        <v>215</v>
      </c>
      <c r="K40" s="2"/>
      <c r="L40" s="2"/>
      <c r="M40" s="2"/>
      <c r="N40" s="2"/>
      <c r="O40" s="2"/>
      <c r="P40" s="2"/>
      <c r="Q40" s="2"/>
    </row>
    <row r="41" spans="1:17" ht="15.75" customHeight="1" x14ac:dyDescent="0.25">
      <c r="A41" s="8">
        <f t="shared" si="4"/>
        <v>29</v>
      </c>
      <c r="B41" s="9" t="s">
        <v>76</v>
      </c>
      <c r="C41" s="37">
        <v>0</v>
      </c>
      <c r="D41" s="10">
        <v>215</v>
      </c>
      <c r="E41" s="8">
        <f t="shared" si="0"/>
        <v>215</v>
      </c>
      <c r="F41" s="8">
        <f t="shared" si="5"/>
        <v>77</v>
      </c>
      <c r="G41" s="12" t="s">
        <v>77</v>
      </c>
      <c r="H41" s="37">
        <v>0</v>
      </c>
      <c r="I41" s="10">
        <v>215</v>
      </c>
      <c r="J41" s="8">
        <f t="shared" si="1"/>
        <v>215</v>
      </c>
      <c r="K41" s="2"/>
      <c r="L41" s="2"/>
      <c r="M41" s="2"/>
      <c r="N41" s="2"/>
      <c r="O41" s="2"/>
      <c r="P41" s="2"/>
      <c r="Q41" s="2"/>
    </row>
    <row r="42" spans="1:17" ht="15.75" customHeight="1" x14ac:dyDescent="0.25">
      <c r="A42" s="8">
        <f t="shared" si="4"/>
        <v>30</v>
      </c>
      <c r="B42" s="9" t="s">
        <v>78</v>
      </c>
      <c r="C42" s="37">
        <v>0</v>
      </c>
      <c r="D42" s="10">
        <v>215</v>
      </c>
      <c r="E42" s="8">
        <f t="shared" si="0"/>
        <v>215</v>
      </c>
      <c r="F42" s="8">
        <f t="shared" si="5"/>
        <v>78</v>
      </c>
      <c r="G42" s="12" t="s">
        <v>79</v>
      </c>
      <c r="H42" s="37">
        <v>0</v>
      </c>
      <c r="I42" s="10">
        <v>215</v>
      </c>
      <c r="J42" s="8">
        <f t="shared" si="1"/>
        <v>215</v>
      </c>
      <c r="K42" s="2"/>
      <c r="L42" s="2"/>
      <c r="M42" s="2"/>
      <c r="N42" s="2"/>
      <c r="O42" s="2"/>
      <c r="P42" s="2"/>
      <c r="Q42" s="2"/>
    </row>
    <row r="43" spans="1:17" ht="15.75" customHeight="1" x14ac:dyDescent="0.25">
      <c r="A43" s="8">
        <f t="shared" si="4"/>
        <v>31</v>
      </c>
      <c r="B43" s="9" t="s">
        <v>80</v>
      </c>
      <c r="C43" s="37">
        <v>0</v>
      </c>
      <c r="D43" s="10">
        <v>215</v>
      </c>
      <c r="E43" s="8">
        <f t="shared" si="0"/>
        <v>215</v>
      </c>
      <c r="F43" s="8">
        <f t="shared" si="5"/>
        <v>79</v>
      </c>
      <c r="G43" s="12" t="s">
        <v>81</v>
      </c>
      <c r="H43" s="37">
        <v>0</v>
      </c>
      <c r="I43" s="10">
        <v>215</v>
      </c>
      <c r="J43" s="8">
        <f t="shared" si="1"/>
        <v>215</v>
      </c>
      <c r="K43" s="2"/>
      <c r="L43" s="2"/>
      <c r="M43" s="2"/>
      <c r="N43" s="2"/>
      <c r="O43" s="2"/>
      <c r="P43" s="2"/>
      <c r="Q43" s="2"/>
    </row>
    <row r="44" spans="1:17" ht="15.75" customHeight="1" x14ac:dyDescent="0.25">
      <c r="A44" s="8">
        <f t="shared" si="4"/>
        <v>32</v>
      </c>
      <c r="B44" s="9" t="s">
        <v>82</v>
      </c>
      <c r="C44" s="37">
        <v>0</v>
      </c>
      <c r="D44" s="10">
        <v>215</v>
      </c>
      <c r="E44" s="8">
        <f t="shared" si="0"/>
        <v>215</v>
      </c>
      <c r="F44" s="8">
        <f t="shared" si="5"/>
        <v>80</v>
      </c>
      <c r="G44" s="12" t="s">
        <v>83</v>
      </c>
      <c r="H44" s="37">
        <v>0</v>
      </c>
      <c r="I44" s="10">
        <v>215</v>
      </c>
      <c r="J44" s="8">
        <f t="shared" si="1"/>
        <v>215</v>
      </c>
      <c r="K44" s="2"/>
      <c r="L44" s="2"/>
      <c r="M44" s="2"/>
      <c r="N44" s="2"/>
      <c r="O44" s="2"/>
      <c r="P44" s="2"/>
      <c r="Q44" s="2"/>
    </row>
    <row r="45" spans="1:17" ht="15.75" customHeight="1" x14ac:dyDescent="0.25">
      <c r="A45" s="8">
        <f t="shared" si="4"/>
        <v>33</v>
      </c>
      <c r="B45" s="9" t="s">
        <v>84</v>
      </c>
      <c r="C45" s="37">
        <v>0</v>
      </c>
      <c r="D45" s="10">
        <v>215</v>
      </c>
      <c r="E45" s="8">
        <f t="shared" si="0"/>
        <v>215</v>
      </c>
      <c r="F45" s="8">
        <f t="shared" si="5"/>
        <v>81</v>
      </c>
      <c r="G45" s="12" t="s">
        <v>85</v>
      </c>
      <c r="H45" s="37">
        <v>0</v>
      </c>
      <c r="I45" s="10">
        <v>215</v>
      </c>
      <c r="J45" s="8">
        <f t="shared" si="1"/>
        <v>215</v>
      </c>
      <c r="K45" s="2"/>
      <c r="L45" s="2"/>
      <c r="M45" s="2"/>
      <c r="N45" s="2"/>
      <c r="O45" s="2"/>
      <c r="P45" s="2"/>
      <c r="Q45" s="2"/>
    </row>
    <row r="46" spans="1:17" ht="15.75" customHeight="1" x14ac:dyDescent="0.25">
      <c r="A46" s="8">
        <f t="shared" si="4"/>
        <v>34</v>
      </c>
      <c r="B46" s="9" t="s">
        <v>86</v>
      </c>
      <c r="C46" s="37">
        <v>0</v>
      </c>
      <c r="D46" s="10">
        <v>215</v>
      </c>
      <c r="E46" s="8">
        <f t="shared" si="0"/>
        <v>215</v>
      </c>
      <c r="F46" s="8">
        <f t="shared" si="5"/>
        <v>82</v>
      </c>
      <c r="G46" s="12" t="s">
        <v>87</v>
      </c>
      <c r="H46" s="37">
        <v>0</v>
      </c>
      <c r="I46" s="10">
        <v>215</v>
      </c>
      <c r="J46" s="8">
        <f t="shared" si="1"/>
        <v>215</v>
      </c>
      <c r="K46" s="2"/>
      <c r="L46" s="2"/>
      <c r="M46" s="2"/>
      <c r="N46" s="2"/>
      <c r="O46" s="2"/>
      <c r="P46" s="2"/>
      <c r="Q46" s="2"/>
    </row>
    <row r="47" spans="1:17" ht="15.75" customHeight="1" x14ac:dyDescent="0.25">
      <c r="A47" s="8">
        <f t="shared" si="4"/>
        <v>35</v>
      </c>
      <c r="B47" s="9" t="s">
        <v>88</v>
      </c>
      <c r="C47" s="37">
        <v>0</v>
      </c>
      <c r="D47" s="10">
        <v>215</v>
      </c>
      <c r="E47" s="8">
        <f t="shared" si="0"/>
        <v>215</v>
      </c>
      <c r="F47" s="8">
        <f t="shared" si="5"/>
        <v>83</v>
      </c>
      <c r="G47" s="12" t="s">
        <v>89</v>
      </c>
      <c r="H47" s="37">
        <v>0</v>
      </c>
      <c r="I47" s="10">
        <v>215</v>
      </c>
      <c r="J47" s="8">
        <f t="shared" si="1"/>
        <v>215</v>
      </c>
      <c r="K47" s="2"/>
      <c r="L47" s="2"/>
      <c r="M47" s="2"/>
      <c r="N47" s="2"/>
      <c r="O47" s="2"/>
      <c r="P47" s="2"/>
      <c r="Q47" s="2"/>
    </row>
    <row r="48" spans="1:17" ht="15.75" customHeight="1" x14ac:dyDescent="0.25">
      <c r="A48" s="8">
        <f t="shared" si="4"/>
        <v>36</v>
      </c>
      <c r="B48" s="9" t="s">
        <v>90</v>
      </c>
      <c r="C48" s="37">
        <v>0</v>
      </c>
      <c r="D48" s="10">
        <v>215</v>
      </c>
      <c r="E48" s="8">
        <f t="shared" si="0"/>
        <v>215</v>
      </c>
      <c r="F48" s="8">
        <f t="shared" si="5"/>
        <v>84</v>
      </c>
      <c r="G48" s="12" t="s">
        <v>91</v>
      </c>
      <c r="H48" s="37">
        <v>0</v>
      </c>
      <c r="I48" s="10">
        <v>215</v>
      </c>
      <c r="J48" s="8">
        <f t="shared" si="1"/>
        <v>215</v>
      </c>
      <c r="K48" s="2"/>
      <c r="L48" s="2"/>
      <c r="M48" s="2"/>
      <c r="N48" s="2"/>
      <c r="O48" s="2"/>
      <c r="P48" s="2"/>
      <c r="Q48" s="2"/>
    </row>
    <row r="49" spans="1:17" ht="15.75" customHeight="1" x14ac:dyDescent="0.25">
      <c r="A49" s="8">
        <f t="shared" si="4"/>
        <v>37</v>
      </c>
      <c r="B49" s="9" t="s">
        <v>92</v>
      </c>
      <c r="C49" s="37">
        <v>0</v>
      </c>
      <c r="D49" s="10">
        <v>215</v>
      </c>
      <c r="E49" s="8">
        <f t="shared" si="0"/>
        <v>215</v>
      </c>
      <c r="F49" s="8">
        <f t="shared" si="5"/>
        <v>85</v>
      </c>
      <c r="G49" s="12" t="s">
        <v>93</v>
      </c>
      <c r="H49" s="37">
        <v>0</v>
      </c>
      <c r="I49" s="10">
        <v>215</v>
      </c>
      <c r="J49" s="8">
        <f t="shared" si="1"/>
        <v>215</v>
      </c>
      <c r="K49" s="2"/>
      <c r="L49" s="2"/>
      <c r="M49" s="2"/>
      <c r="N49" s="2"/>
      <c r="O49" s="2"/>
      <c r="P49" s="2"/>
      <c r="Q49" s="2"/>
    </row>
    <row r="50" spans="1:17" ht="15.75" customHeight="1" x14ac:dyDescent="0.25">
      <c r="A50" s="8">
        <f t="shared" si="4"/>
        <v>38</v>
      </c>
      <c r="B50" s="12" t="s">
        <v>94</v>
      </c>
      <c r="C50" s="37">
        <v>0</v>
      </c>
      <c r="D50" s="10">
        <v>215</v>
      </c>
      <c r="E50" s="8">
        <f t="shared" si="0"/>
        <v>215</v>
      </c>
      <c r="F50" s="8">
        <f t="shared" si="5"/>
        <v>86</v>
      </c>
      <c r="G50" s="12" t="s">
        <v>95</v>
      </c>
      <c r="H50" s="37">
        <v>0</v>
      </c>
      <c r="I50" s="10">
        <v>215</v>
      </c>
      <c r="J50" s="8">
        <f t="shared" si="1"/>
        <v>215</v>
      </c>
      <c r="K50" s="2"/>
      <c r="L50" s="2"/>
      <c r="M50" s="2"/>
      <c r="N50" s="2"/>
      <c r="O50" s="2"/>
      <c r="P50" s="2"/>
      <c r="Q50" s="2"/>
    </row>
    <row r="51" spans="1:17" ht="15.75" customHeight="1" x14ac:dyDescent="0.25">
      <c r="A51" s="8">
        <f t="shared" si="4"/>
        <v>39</v>
      </c>
      <c r="B51" s="12" t="s">
        <v>96</v>
      </c>
      <c r="C51" s="37">
        <v>0</v>
      </c>
      <c r="D51" s="10">
        <v>215</v>
      </c>
      <c r="E51" s="8">
        <f t="shared" si="0"/>
        <v>215</v>
      </c>
      <c r="F51" s="8">
        <f t="shared" si="5"/>
        <v>87</v>
      </c>
      <c r="G51" s="12" t="s">
        <v>97</v>
      </c>
      <c r="H51" s="37">
        <v>0</v>
      </c>
      <c r="I51" s="10">
        <v>215</v>
      </c>
      <c r="J51" s="8">
        <f t="shared" si="1"/>
        <v>215</v>
      </c>
      <c r="K51" s="2"/>
      <c r="L51" s="2"/>
      <c r="M51" s="2"/>
      <c r="N51" s="2"/>
      <c r="O51" s="2"/>
      <c r="P51" s="2"/>
      <c r="Q51" s="2"/>
    </row>
    <row r="52" spans="1:17" ht="15.75" customHeight="1" x14ac:dyDescent="0.25">
      <c r="A52" s="8">
        <f t="shared" si="4"/>
        <v>40</v>
      </c>
      <c r="B52" s="12" t="s">
        <v>98</v>
      </c>
      <c r="C52" s="37">
        <v>0</v>
      </c>
      <c r="D52" s="10">
        <v>215</v>
      </c>
      <c r="E52" s="8">
        <f t="shared" si="0"/>
        <v>215</v>
      </c>
      <c r="F52" s="8">
        <f t="shared" si="5"/>
        <v>88</v>
      </c>
      <c r="G52" s="12" t="s">
        <v>99</v>
      </c>
      <c r="H52" s="37">
        <v>0</v>
      </c>
      <c r="I52" s="10">
        <v>215</v>
      </c>
      <c r="J52" s="8">
        <f t="shared" si="1"/>
        <v>215</v>
      </c>
      <c r="K52" s="2"/>
      <c r="L52" s="2"/>
      <c r="M52" s="2"/>
      <c r="N52" s="2"/>
      <c r="O52" s="2"/>
      <c r="P52" s="2"/>
      <c r="Q52" s="2"/>
    </row>
    <row r="53" spans="1:17" ht="15.75" customHeight="1" x14ac:dyDescent="0.25">
      <c r="A53" s="8">
        <f t="shared" si="4"/>
        <v>41</v>
      </c>
      <c r="B53" s="12" t="s">
        <v>100</v>
      </c>
      <c r="C53" s="37">
        <v>0</v>
      </c>
      <c r="D53" s="10">
        <v>215</v>
      </c>
      <c r="E53" s="8">
        <f t="shared" si="0"/>
        <v>215</v>
      </c>
      <c r="F53" s="8">
        <f t="shared" si="5"/>
        <v>89</v>
      </c>
      <c r="G53" s="12" t="s">
        <v>101</v>
      </c>
      <c r="H53" s="37">
        <v>0</v>
      </c>
      <c r="I53" s="10">
        <v>215</v>
      </c>
      <c r="J53" s="8">
        <f t="shared" si="1"/>
        <v>215</v>
      </c>
      <c r="K53" s="2"/>
      <c r="L53" s="13"/>
      <c r="M53" s="13"/>
      <c r="N53" s="13"/>
      <c r="O53" s="2"/>
      <c r="P53" s="2"/>
      <c r="Q53" s="2"/>
    </row>
    <row r="54" spans="1:17" ht="15.75" customHeight="1" x14ac:dyDescent="0.25">
      <c r="A54" s="8">
        <f t="shared" si="4"/>
        <v>42</v>
      </c>
      <c r="B54" s="12" t="s">
        <v>102</v>
      </c>
      <c r="C54" s="37">
        <v>0</v>
      </c>
      <c r="D54" s="10">
        <v>215</v>
      </c>
      <c r="E54" s="8">
        <f t="shared" si="0"/>
        <v>215</v>
      </c>
      <c r="F54" s="8">
        <f t="shared" si="5"/>
        <v>90</v>
      </c>
      <c r="G54" s="12" t="s">
        <v>103</v>
      </c>
      <c r="H54" s="37">
        <v>0</v>
      </c>
      <c r="I54" s="10">
        <v>215</v>
      </c>
      <c r="J54" s="8">
        <f t="shared" si="1"/>
        <v>215</v>
      </c>
      <c r="K54" s="2"/>
      <c r="L54" s="13"/>
      <c r="M54" s="13"/>
      <c r="N54" s="13"/>
      <c r="O54" s="2"/>
      <c r="P54" s="2"/>
      <c r="Q54" s="2"/>
    </row>
    <row r="55" spans="1:17" ht="15.75" customHeight="1" x14ac:dyDescent="0.25">
      <c r="A55" s="8">
        <f t="shared" si="4"/>
        <v>43</v>
      </c>
      <c r="B55" s="12" t="s">
        <v>104</v>
      </c>
      <c r="C55" s="37">
        <v>0</v>
      </c>
      <c r="D55" s="10">
        <v>215</v>
      </c>
      <c r="E55" s="8">
        <f t="shared" si="0"/>
        <v>215</v>
      </c>
      <c r="F55" s="8">
        <f t="shared" si="5"/>
        <v>91</v>
      </c>
      <c r="G55" s="12" t="s">
        <v>105</v>
      </c>
      <c r="H55" s="37">
        <v>0</v>
      </c>
      <c r="I55" s="10">
        <v>215</v>
      </c>
      <c r="J55" s="8">
        <f t="shared" si="1"/>
        <v>215</v>
      </c>
      <c r="K55" s="2"/>
      <c r="L55" s="13"/>
      <c r="M55" s="13"/>
      <c r="N55" s="13"/>
      <c r="O55" s="2"/>
      <c r="P55" s="2"/>
      <c r="Q55" s="2"/>
    </row>
    <row r="56" spans="1:17" ht="15.75" customHeight="1" x14ac:dyDescent="0.25">
      <c r="A56" s="8">
        <f t="shared" si="4"/>
        <v>44</v>
      </c>
      <c r="B56" s="12" t="s">
        <v>106</v>
      </c>
      <c r="C56" s="37">
        <v>0</v>
      </c>
      <c r="D56" s="10">
        <v>215</v>
      </c>
      <c r="E56" s="8">
        <f t="shared" si="0"/>
        <v>215</v>
      </c>
      <c r="F56" s="8">
        <f t="shared" si="5"/>
        <v>92</v>
      </c>
      <c r="G56" s="12" t="s">
        <v>107</v>
      </c>
      <c r="H56" s="37">
        <v>0</v>
      </c>
      <c r="I56" s="10">
        <v>215</v>
      </c>
      <c r="J56" s="8">
        <f t="shared" si="1"/>
        <v>215</v>
      </c>
      <c r="K56" s="2"/>
      <c r="L56" s="13"/>
      <c r="M56" s="13"/>
      <c r="N56" s="13"/>
      <c r="O56" s="2"/>
      <c r="P56" s="2"/>
      <c r="Q56" s="2"/>
    </row>
    <row r="57" spans="1:17" ht="15.75" customHeight="1" x14ac:dyDescent="0.25">
      <c r="A57" s="8">
        <f t="shared" si="4"/>
        <v>45</v>
      </c>
      <c r="B57" s="12" t="s">
        <v>108</v>
      </c>
      <c r="C57" s="37">
        <v>0</v>
      </c>
      <c r="D57" s="10">
        <v>215</v>
      </c>
      <c r="E57" s="8">
        <f t="shared" si="0"/>
        <v>215</v>
      </c>
      <c r="F57" s="8">
        <f t="shared" si="5"/>
        <v>93</v>
      </c>
      <c r="G57" s="12" t="s">
        <v>109</v>
      </c>
      <c r="H57" s="37">
        <v>0</v>
      </c>
      <c r="I57" s="10">
        <v>215</v>
      </c>
      <c r="J57" s="8">
        <f t="shared" si="1"/>
        <v>215</v>
      </c>
      <c r="K57" s="2"/>
      <c r="L57" s="14"/>
      <c r="M57" s="13"/>
      <c r="N57" s="15"/>
      <c r="O57" s="2"/>
      <c r="P57" s="2"/>
      <c r="Q57" s="2"/>
    </row>
    <row r="58" spans="1:17" ht="15.75" customHeight="1" x14ac:dyDescent="0.25">
      <c r="A58" s="8">
        <f t="shared" si="4"/>
        <v>46</v>
      </c>
      <c r="B58" s="12" t="s">
        <v>110</v>
      </c>
      <c r="C58" s="37">
        <v>0</v>
      </c>
      <c r="D58" s="10">
        <v>215</v>
      </c>
      <c r="E58" s="8">
        <f t="shared" si="0"/>
        <v>215</v>
      </c>
      <c r="F58" s="8">
        <f t="shared" si="5"/>
        <v>94</v>
      </c>
      <c r="G58" s="12" t="s">
        <v>111</v>
      </c>
      <c r="H58" s="37">
        <v>0</v>
      </c>
      <c r="I58" s="10">
        <v>215</v>
      </c>
      <c r="J58" s="8">
        <f t="shared" si="1"/>
        <v>215</v>
      </c>
      <c r="K58" s="2"/>
      <c r="L58" s="16"/>
      <c r="M58" s="13"/>
      <c r="N58" s="15"/>
      <c r="O58" s="2"/>
      <c r="P58" s="2"/>
      <c r="Q58" s="2"/>
    </row>
    <row r="59" spans="1:17" ht="15.75" customHeight="1" x14ac:dyDescent="0.25">
      <c r="A59" s="17">
        <f t="shared" si="4"/>
        <v>47</v>
      </c>
      <c r="B59" s="18" t="s">
        <v>112</v>
      </c>
      <c r="C59" s="37">
        <v>0</v>
      </c>
      <c r="D59" s="10">
        <v>215</v>
      </c>
      <c r="E59" s="17">
        <f t="shared" si="0"/>
        <v>215</v>
      </c>
      <c r="F59" s="17">
        <f t="shared" si="5"/>
        <v>95</v>
      </c>
      <c r="G59" s="18" t="s">
        <v>113</v>
      </c>
      <c r="H59" s="37">
        <v>0</v>
      </c>
      <c r="I59" s="10">
        <v>215</v>
      </c>
      <c r="J59" s="17">
        <f t="shared" si="1"/>
        <v>215</v>
      </c>
      <c r="K59" s="2"/>
      <c r="L59" s="16"/>
      <c r="M59" s="19"/>
      <c r="N59" s="15"/>
      <c r="O59" s="2"/>
      <c r="P59" s="2"/>
      <c r="Q59" s="2"/>
    </row>
    <row r="60" spans="1:17" ht="15.75" customHeight="1" x14ac:dyDescent="0.25">
      <c r="A60" s="17">
        <f t="shared" si="4"/>
        <v>48</v>
      </c>
      <c r="B60" s="18" t="s">
        <v>114</v>
      </c>
      <c r="C60" s="37">
        <v>0</v>
      </c>
      <c r="D60" s="10">
        <v>215</v>
      </c>
      <c r="E60" s="17">
        <f t="shared" si="0"/>
        <v>215</v>
      </c>
      <c r="F60" s="17">
        <f t="shared" si="5"/>
        <v>96</v>
      </c>
      <c r="G60" s="18" t="s">
        <v>115</v>
      </c>
      <c r="H60" s="37">
        <v>0</v>
      </c>
      <c r="I60" s="10">
        <v>215</v>
      </c>
      <c r="J60" s="17">
        <f t="shared" si="1"/>
        <v>215</v>
      </c>
      <c r="K60" s="2"/>
      <c r="L60" s="16"/>
      <c r="M60" s="19"/>
      <c r="N60" s="2"/>
      <c r="O60" s="2"/>
      <c r="P60" s="2"/>
      <c r="Q60" s="2"/>
    </row>
    <row r="61" spans="1:17" ht="30.75" customHeight="1" x14ac:dyDescent="0.3">
      <c r="A61" s="120" t="s">
        <v>116</v>
      </c>
      <c r="B61" s="121"/>
      <c r="C61" s="121"/>
      <c r="D61" s="122"/>
      <c r="E61" s="123" t="s">
        <v>117</v>
      </c>
      <c r="F61" s="124"/>
      <c r="G61" s="124"/>
      <c r="H61" s="124"/>
      <c r="I61" s="124"/>
      <c r="J61" s="125"/>
      <c r="K61" s="2"/>
      <c r="L61" s="14"/>
      <c r="M61" s="2"/>
      <c r="N61" s="2"/>
      <c r="O61" s="2"/>
      <c r="P61" s="2"/>
      <c r="Q61" s="2"/>
    </row>
    <row r="62" spans="1:17" ht="36" customHeight="1" x14ac:dyDescent="0.25">
      <c r="A62" s="128" t="s">
        <v>130</v>
      </c>
      <c r="B62" s="129"/>
      <c r="C62" s="129"/>
      <c r="D62" s="129"/>
      <c r="E62" s="129"/>
      <c r="F62" s="129"/>
      <c r="G62" s="130"/>
      <c r="H62" s="20" t="s">
        <v>118</v>
      </c>
      <c r="I62" s="20" t="s">
        <v>119</v>
      </c>
      <c r="J62" s="20" t="s">
        <v>120</v>
      </c>
      <c r="K62" s="2"/>
      <c r="L62" s="16"/>
      <c r="M62" s="7"/>
      <c r="N62" s="7"/>
      <c r="O62" s="7"/>
      <c r="P62" s="7"/>
      <c r="Q62" s="7"/>
    </row>
    <row r="63" spans="1:17" ht="22.5" customHeight="1" x14ac:dyDescent="0.25">
      <c r="A63" s="131"/>
      <c r="B63" s="132"/>
      <c r="C63" s="132"/>
      <c r="D63" s="132"/>
      <c r="E63" s="135" t="s">
        <v>188</v>
      </c>
      <c r="F63" s="136"/>
      <c r="G63" s="137"/>
      <c r="H63" s="21">
        <v>0</v>
      </c>
      <c r="I63" s="21">
        <v>5.3019999999999996</v>
      </c>
      <c r="J63" s="21">
        <f>H63+I63</f>
        <v>5.3019999999999996</v>
      </c>
      <c r="K63" s="2"/>
      <c r="L63" s="22">
        <f>185.5+230</f>
        <v>415.5</v>
      </c>
      <c r="M63" s="32">
        <f>L63/1000</f>
        <v>0.41549999999999998</v>
      </c>
      <c r="N63" s="4"/>
      <c r="O63" s="7"/>
      <c r="P63" s="7"/>
      <c r="Q63" s="7"/>
    </row>
    <row r="64" spans="1:17" ht="25.5" customHeight="1" x14ac:dyDescent="0.25">
      <c r="A64" s="133"/>
      <c r="B64" s="134"/>
      <c r="C64" s="134"/>
      <c r="D64" s="134"/>
      <c r="E64" s="138" t="s">
        <v>189</v>
      </c>
      <c r="F64" s="139"/>
      <c r="G64" s="140"/>
      <c r="H64" s="36">
        <f>K81</f>
        <v>0</v>
      </c>
      <c r="I64" s="36">
        <f>L81</f>
        <v>0.41549999999999998</v>
      </c>
      <c r="J64" s="36">
        <f>H64+I64</f>
        <v>0.41549999999999998</v>
      </c>
      <c r="K64" s="2"/>
      <c r="L64" s="24"/>
      <c r="M64" s="24"/>
      <c r="N64" s="4"/>
      <c r="O64" s="7"/>
      <c r="P64" s="7"/>
      <c r="Q64" s="7"/>
    </row>
    <row r="65" spans="1:17" ht="16.5" customHeight="1" x14ac:dyDescent="0.25">
      <c r="A65" s="25"/>
      <c r="B65" s="7" t="s">
        <v>121</v>
      </c>
      <c r="C65" s="7"/>
      <c r="D65" s="7"/>
      <c r="E65" s="7"/>
      <c r="F65" s="7"/>
      <c r="G65" s="7"/>
      <c r="H65" s="7"/>
      <c r="I65" s="7"/>
      <c r="J65" s="26"/>
      <c r="K65" s="2"/>
      <c r="L65" s="4"/>
      <c r="M65" s="4"/>
      <c r="N65" s="4"/>
      <c r="O65" s="23" t="s">
        <v>122</v>
      </c>
      <c r="P65" s="23" t="s">
        <v>123</v>
      </c>
      <c r="Q65" s="7"/>
    </row>
    <row r="66" spans="1:17" ht="31.5" customHeight="1" x14ac:dyDescent="0.25">
      <c r="A66" s="141" t="s">
        <v>190</v>
      </c>
      <c r="B66" s="142"/>
      <c r="C66" s="142"/>
      <c r="D66" s="142"/>
      <c r="E66" s="142"/>
      <c r="F66" s="142"/>
      <c r="G66" s="142"/>
      <c r="H66" s="142"/>
      <c r="I66" s="142"/>
      <c r="J66" s="143"/>
      <c r="K66" s="2" t="s">
        <v>124</v>
      </c>
      <c r="L66" s="24"/>
      <c r="M66" s="27">
        <v>7.0000000000000001E-3</v>
      </c>
      <c r="N66" s="28">
        <v>0.59699999999999998</v>
      </c>
      <c r="O66" s="29">
        <f>M66+N66</f>
        <v>0.60399999999999998</v>
      </c>
      <c r="P66" s="29">
        <f>O66/J63*100</f>
        <v>11.391927574500189</v>
      </c>
      <c r="Q66" s="7"/>
    </row>
    <row r="67" spans="1:17" ht="25.5" customHeight="1" x14ac:dyDescent="0.25">
      <c r="A67" s="30"/>
      <c r="B67" s="31"/>
      <c r="C67" s="31"/>
      <c r="D67" s="31"/>
      <c r="E67" s="31"/>
      <c r="F67" s="31"/>
      <c r="G67" s="31"/>
      <c r="H67" s="144" t="s">
        <v>125</v>
      </c>
      <c r="I67" s="145"/>
      <c r="J67" s="146"/>
      <c r="K67" s="2"/>
      <c r="L67" s="4"/>
      <c r="M67" s="29">
        <f>H63+H64</f>
        <v>0</v>
      </c>
      <c r="N67" s="29">
        <f>I63+I64-N66-(2*0.018)-M66</f>
        <v>5.0775000000000006</v>
      </c>
      <c r="O67" s="7"/>
      <c r="P67" s="7"/>
      <c r="Q67" s="7"/>
    </row>
    <row r="68" spans="1:17" ht="33.75" customHeight="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4"/>
      <c r="M68" s="32">
        <f>M67/24</f>
        <v>0</v>
      </c>
      <c r="N68" s="32">
        <f>N67/24</f>
        <v>0.21156250000000001</v>
      </c>
      <c r="O68" s="23"/>
      <c r="P68" s="32">
        <f>M68+N68</f>
        <v>0.21156250000000001</v>
      </c>
      <c r="Q68" s="7"/>
    </row>
    <row r="69" spans="1:17" ht="15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7"/>
      <c r="M69" s="29">
        <f>M68*1000</f>
        <v>0</v>
      </c>
      <c r="N69" s="29">
        <f>N68*1000</f>
        <v>211.56250000000003</v>
      </c>
      <c r="O69" s="23"/>
      <c r="P69" s="29">
        <f>M69+N69</f>
        <v>211.56250000000003</v>
      </c>
      <c r="Q69" s="7"/>
    </row>
    <row r="70" spans="1:17" ht="15.75" customHeight="1" x14ac:dyDescent="0.25">
      <c r="A70" s="2"/>
      <c r="B70" s="2"/>
      <c r="C70" s="2"/>
      <c r="D70" s="2"/>
      <c r="E70" s="2"/>
      <c r="F70" s="2" t="s">
        <v>124</v>
      </c>
      <c r="G70" s="2"/>
      <c r="H70" s="2"/>
      <c r="I70" s="2"/>
      <c r="J70" s="2"/>
      <c r="K70" s="2"/>
      <c r="L70" s="2"/>
      <c r="M70" s="34"/>
      <c r="N70" s="34"/>
      <c r="O70" s="2"/>
      <c r="P70" s="2"/>
      <c r="Q70" s="2"/>
    </row>
    <row r="71" spans="1:17" ht="15.75" customHeight="1" x14ac:dyDescent="0.25">
      <c r="A71" s="126"/>
      <c r="B71" s="127"/>
      <c r="C71" s="127"/>
      <c r="D71" s="127"/>
      <c r="E71" s="60"/>
      <c r="F71" s="2"/>
      <c r="G71" s="2"/>
      <c r="H71" s="2"/>
      <c r="I71" s="2"/>
      <c r="J71" s="60"/>
      <c r="K71" s="2"/>
      <c r="L71" s="2"/>
      <c r="M71" s="2"/>
      <c r="N71" s="2"/>
      <c r="O71" s="2"/>
      <c r="P71" s="2"/>
      <c r="Q71" s="2"/>
    </row>
    <row r="72" spans="1:17" ht="15.75" customHeight="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</row>
    <row r="73" spans="1:17" ht="15.75" customHeight="1" x14ac:dyDescent="0.25">
      <c r="A73" s="2"/>
      <c r="B73" s="2"/>
      <c r="C73" s="2"/>
      <c r="D73" s="2"/>
      <c r="E73" s="33"/>
      <c r="F73" s="2"/>
      <c r="G73" s="2"/>
      <c r="H73" s="2"/>
      <c r="I73" s="2"/>
      <c r="J73" s="2"/>
      <c r="K73" s="16"/>
      <c r="L73" s="16"/>
      <c r="M73" s="2"/>
      <c r="N73" s="2"/>
      <c r="O73" s="2"/>
      <c r="P73" s="2"/>
      <c r="Q73" s="2"/>
    </row>
    <row r="74" spans="1:17" ht="15.75" customHeight="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16"/>
      <c r="L74" s="16"/>
      <c r="M74" s="2"/>
      <c r="N74" s="2"/>
      <c r="O74" s="2"/>
      <c r="P74" s="2"/>
      <c r="Q74" s="2"/>
    </row>
    <row r="75" spans="1:17" ht="15.7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16"/>
      <c r="L75" s="16"/>
      <c r="M75" s="2"/>
      <c r="N75" s="2"/>
      <c r="O75" s="2"/>
      <c r="P75" s="2"/>
      <c r="Q75" s="2"/>
    </row>
    <row r="76" spans="1:17" ht="15.7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</row>
    <row r="77" spans="1:17" ht="15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 ht="15.7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17" ht="15.7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3" t="s">
        <v>126</v>
      </c>
      <c r="L79" s="23" t="s">
        <v>127</v>
      </c>
      <c r="M79" s="23" t="s">
        <v>128</v>
      </c>
      <c r="N79" s="23" t="s">
        <v>129</v>
      </c>
      <c r="O79" s="2"/>
      <c r="P79" s="2"/>
      <c r="Q79" s="2"/>
    </row>
    <row r="80" spans="1:17" ht="15.7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9">
        <v>0</v>
      </c>
      <c r="L80" s="29">
        <v>0.43540000000000001</v>
      </c>
      <c r="M80" s="32">
        <f>K80+L80</f>
        <v>0.43540000000000001</v>
      </c>
      <c r="N80" s="32">
        <f>M80-M63</f>
        <v>1.9900000000000029E-2</v>
      </c>
      <c r="O80" s="2"/>
      <c r="P80" s="2"/>
      <c r="Q80" s="2"/>
    </row>
    <row r="81" spans="1:17" ht="15.7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35">
        <v>0</v>
      </c>
      <c r="L81" s="35">
        <f>L80-N80</f>
        <v>0.41549999999999998</v>
      </c>
      <c r="M81" s="32">
        <f>K81+L81</f>
        <v>0.41549999999999998</v>
      </c>
      <c r="N81" s="32">
        <f>N80/2</f>
        <v>9.9500000000000144E-3</v>
      </c>
      <c r="O81" s="2"/>
      <c r="P81" s="2"/>
      <c r="Q81" s="2"/>
    </row>
    <row r="82" spans="1:17" ht="15.7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</row>
    <row r="83" spans="1:17" ht="15.7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1:17" ht="15.7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1:17" ht="15.7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1:17" ht="15.7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1:17" ht="15.7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1:17" ht="15.7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1:17" ht="15.7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1:17" ht="15.7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1:17" ht="15.7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1:17" ht="15.7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1:17" ht="15.7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1:17" ht="15.7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1:17" ht="15.7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1:17" ht="15.7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1:17" ht="15.7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1:17" ht="15.7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1:17" ht="15.7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spans="1:17" ht="15.7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</sheetData>
  <mergeCells count="37">
    <mergeCell ref="L11:L12"/>
    <mergeCell ref="M11:N11"/>
    <mergeCell ref="A1:J1"/>
    <mergeCell ref="A2:J2"/>
    <mergeCell ref="A3:J3"/>
    <mergeCell ref="A4:J4"/>
    <mergeCell ref="A5:B5"/>
    <mergeCell ref="C5:J5"/>
    <mergeCell ref="A6:B6"/>
    <mergeCell ref="C6:J6"/>
    <mergeCell ref="A7:B7"/>
    <mergeCell ref="C7:J7"/>
    <mergeCell ref="A8:B8"/>
    <mergeCell ref="C8:J8"/>
    <mergeCell ref="A9:B9"/>
    <mergeCell ref="C9:J9"/>
    <mergeCell ref="A10:B10"/>
    <mergeCell ref="C10:J10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A61:D61"/>
    <mergeCell ref="E61:J61"/>
    <mergeCell ref="A71:D71"/>
    <mergeCell ref="A62:G62"/>
    <mergeCell ref="A63:D64"/>
    <mergeCell ref="E63:G63"/>
    <mergeCell ref="E64:G64"/>
    <mergeCell ref="A66:J66"/>
    <mergeCell ref="H67:J67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0"/>
  <sheetViews>
    <sheetView workbookViewId="0">
      <selection activeCell="L11" sqref="L11:N38"/>
    </sheetView>
  </sheetViews>
  <sheetFormatPr defaultColWidth="14.42578125" defaultRowHeight="15" x14ac:dyDescent="0.25"/>
  <cols>
    <col min="1" max="1" width="10.5703125" style="63" customWidth="1"/>
    <col min="2" max="2" width="18.5703125" style="63" customWidth="1"/>
    <col min="3" max="4" width="12.7109375" style="63" customWidth="1"/>
    <col min="5" max="5" width="14.7109375" style="63" customWidth="1"/>
    <col min="6" max="6" width="12.42578125" style="63" customWidth="1"/>
    <col min="7" max="7" width="15.140625" style="63" customWidth="1"/>
    <col min="8" max="9" width="12.7109375" style="63" customWidth="1"/>
    <col min="10" max="10" width="15" style="63" customWidth="1"/>
    <col min="11" max="11" width="9.140625" style="63" customWidth="1"/>
    <col min="12" max="12" width="13" style="63" customWidth="1"/>
    <col min="13" max="13" width="12.7109375" style="63" customWidth="1"/>
    <col min="14" max="14" width="14.28515625" style="63" customWidth="1"/>
    <col min="15" max="15" width="7.85546875" style="63" customWidth="1"/>
    <col min="16" max="17" width="9.140625" style="63" customWidth="1"/>
    <col min="18" max="16384" width="14.42578125" style="63"/>
  </cols>
  <sheetData>
    <row r="1" spans="1:17" ht="24" x14ac:dyDescent="0.4">
      <c r="A1" s="101" t="s">
        <v>0</v>
      </c>
      <c r="B1" s="102"/>
      <c r="C1" s="102"/>
      <c r="D1" s="102"/>
      <c r="E1" s="102"/>
      <c r="F1" s="102"/>
      <c r="G1" s="102"/>
      <c r="H1" s="102"/>
      <c r="I1" s="102"/>
      <c r="J1" s="103"/>
      <c r="K1" s="1"/>
      <c r="L1" s="2"/>
      <c r="M1" s="2"/>
      <c r="N1" s="2"/>
      <c r="O1" s="3"/>
      <c r="P1" s="4" t="s">
        <v>1</v>
      </c>
      <c r="Q1" s="2"/>
    </row>
    <row r="2" spans="1:17" ht="18.75" x14ac:dyDescent="0.3">
      <c r="A2" s="104" t="s">
        <v>2</v>
      </c>
      <c r="B2" s="102"/>
      <c r="C2" s="102"/>
      <c r="D2" s="102"/>
      <c r="E2" s="102"/>
      <c r="F2" s="102"/>
      <c r="G2" s="102"/>
      <c r="H2" s="102"/>
      <c r="I2" s="102"/>
      <c r="J2" s="103"/>
      <c r="K2" s="2"/>
      <c r="L2" s="2"/>
      <c r="M2" s="2"/>
      <c r="N2" s="2"/>
      <c r="O2" s="5"/>
      <c r="P2" s="4" t="s">
        <v>3</v>
      </c>
      <c r="Q2" s="2"/>
    </row>
    <row r="3" spans="1:17" ht="18.75" customHeight="1" x14ac:dyDescent="0.25">
      <c r="A3" s="105" t="s">
        <v>191</v>
      </c>
      <c r="B3" s="106"/>
      <c r="C3" s="106"/>
      <c r="D3" s="106"/>
      <c r="E3" s="106"/>
      <c r="F3" s="106"/>
      <c r="G3" s="106"/>
      <c r="H3" s="106"/>
      <c r="I3" s="106"/>
      <c r="J3" s="107"/>
      <c r="K3" s="6"/>
      <c r="L3" s="6"/>
      <c r="N3" s="6"/>
      <c r="O3" s="6"/>
      <c r="P3" s="6"/>
      <c r="Q3" s="6"/>
    </row>
    <row r="4" spans="1:17" ht="24" x14ac:dyDescent="0.4">
      <c r="A4" s="101" t="s">
        <v>4</v>
      </c>
      <c r="B4" s="102"/>
      <c r="C4" s="102"/>
      <c r="D4" s="102"/>
      <c r="E4" s="102"/>
      <c r="F4" s="102"/>
      <c r="G4" s="102"/>
      <c r="H4" s="102"/>
      <c r="I4" s="102"/>
      <c r="J4" s="103"/>
      <c r="K4" s="2"/>
      <c r="L4" s="2"/>
      <c r="M4" s="6"/>
      <c r="N4" s="2"/>
      <c r="O4" s="2"/>
      <c r="P4" s="2"/>
      <c r="Q4" s="2"/>
    </row>
    <row r="5" spans="1:17" x14ac:dyDescent="0.25">
      <c r="A5" s="108" t="s">
        <v>5</v>
      </c>
      <c r="B5" s="103"/>
      <c r="C5" s="109" t="s">
        <v>6</v>
      </c>
      <c r="D5" s="102"/>
      <c r="E5" s="102"/>
      <c r="F5" s="102"/>
      <c r="G5" s="102"/>
      <c r="H5" s="102"/>
      <c r="I5" s="102"/>
      <c r="J5" s="103"/>
      <c r="K5" s="2"/>
      <c r="L5" s="2"/>
      <c r="M5" s="2"/>
      <c r="N5" s="2"/>
      <c r="O5" s="2"/>
      <c r="P5" s="2"/>
      <c r="Q5" s="2"/>
    </row>
    <row r="6" spans="1:17" ht="45" customHeight="1" x14ac:dyDescent="0.25">
      <c r="A6" s="110" t="s">
        <v>7</v>
      </c>
      <c r="B6" s="103"/>
      <c r="C6" s="111" t="s">
        <v>8</v>
      </c>
      <c r="D6" s="102"/>
      <c r="E6" s="102"/>
      <c r="F6" s="102"/>
      <c r="G6" s="102"/>
      <c r="H6" s="102"/>
      <c r="I6" s="102"/>
      <c r="J6" s="103"/>
      <c r="K6" s="2"/>
      <c r="L6" s="2"/>
      <c r="M6" s="2"/>
      <c r="N6" s="2"/>
      <c r="O6" s="2"/>
      <c r="P6" s="2"/>
      <c r="Q6" s="2"/>
    </row>
    <row r="7" spans="1:17" x14ac:dyDescent="0.25">
      <c r="A7" s="110" t="s">
        <v>9</v>
      </c>
      <c r="B7" s="103"/>
      <c r="C7" s="112" t="s">
        <v>10</v>
      </c>
      <c r="D7" s="102"/>
      <c r="E7" s="102"/>
      <c r="F7" s="102"/>
      <c r="G7" s="102"/>
      <c r="H7" s="102"/>
      <c r="I7" s="102"/>
      <c r="J7" s="103"/>
      <c r="K7" s="2"/>
      <c r="L7" s="2"/>
      <c r="M7" s="2"/>
      <c r="N7" s="2"/>
      <c r="O7" s="2"/>
      <c r="P7" s="2"/>
      <c r="Q7" s="2"/>
    </row>
    <row r="8" spans="1:17" x14ac:dyDescent="0.25">
      <c r="A8" s="110" t="s">
        <v>11</v>
      </c>
      <c r="B8" s="103"/>
      <c r="C8" s="112" t="s">
        <v>12</v>
      </c>
      <c r="D8" s="102"/>
      <c r="E8" s="102"/>
      <c r="F8" s="102"/>
      <c r="G8" s="102"/>
      <c r="H8" s="102"/>
      <c r="I8" s="102"/>
      <c r="J8" s="103"/>
      <c r="K8" s="2"/>
      <c r="L8" s="2"/>
      <c r="M8" s="2"/>
      <c r="N8" s="2"/>
      <c r="O8" s="2"/>
      <c r="P8" s="2"/>
      <c r="Q8" s="2"/>
    </row>
    <row r="9" spans="1:17" x14ac:dyDescent="0.25">
      <c r="A9" s="113" t="s">
        <v>13</v>
      </c>
      <c r="B9" s="103"/>
      <c r="C9" s="114" t="s">
        <v>192</v>
      </c>
      <c r="D9" s="115"/>
      <c r="E9" s="115"/>
      <c r="F9" s="115"/>
      <c r="G9" s="115"/>
      <c r="H9" s="115"/>
      <c r="I9" s="115"/>
      <c r="J9" s="116"/>
      <c r="K9" s="6"/>
      <c r="L9" s="6"/>
      <c r="M9" s="6"/>
      <c r="N9" s="6"/>
      <c r="O9" s="6"/>
      <c r="P9" s="6"/>
      <c r="Q9" s="6"/>
    </row>
    <row r="10" spans="1:17" x14ac:dyDescent="0.25">
      <c r="A10" s="110" t="s">
        <v>14</v>
      </c>
      <c r="B10" s="103"/>
      <c r="C10" s="114"/>
      <c r="D10" s="115"/>
      <c r="E10" s="115"/>
      <c r="F10" s="115"/>
      <c r="G10" s="115"/>
      <c r="H10" s="115"/>
      <c r="I10" s="115"/>
      <c r="J10" s="116"/>
      <c r="K10" s="2"/>
      <c r="L10" s="2"/>
      <c r="M10" s="2"/>
      <c r="N10" s="2"/>
      <c r="O10" s="2"/>
      <c r="P10" s="2"/>
      <c r="Q10" s="2"/>
    </row>
    <row r="11" spans="1:17" ht="33" customHeight="1" x14ac:dyDescent="0.25">
      <c r="A11" s="117" t="s">
        <v>15</v>
      </c>
      <c r="B11" s="117" t="s">
        <v>16</v>
      </c>
      <c r="C11" s="119" t="s">
        <v>17</v>
      </c>
      <c r="D11" s="119" t="s">
        <v>18</v>
      </c>
      <c r="E11" s="117" t="s">
        <v>19</v>
      </c>
      <c r="F11" s="117" t="s">
        <v>15</v>
      </c>
      <c r="G11" s="117" t="s">
        <v>16</v>
      </c>
      <c r="H11" s="119" t="s">
        <v>17</v>
      </c>
      <c r="I11" s="119" t="s">
        <v>18</v>
      </c>
      <c r="J11" s="117" t="s">
        <v>19</v>
      </c>
      <c r="K11" s="2"/>
      <c r="L11" s="147" t="s">
        <v>16</v>
      </c>
      <c r="M11" s="148" t="s">
        <v>287</v>
      </c>
      <c r="N11" s="148"/>
      <c r="O11" s="2"/>
      <c r="P11" s="2"/>
      <c r="Q11" s="2"/>
    </row>
    <row r="12" spans="1:17" ht="13.5" customHeight="1" x14ac:dyDescent="0.25">
      <c r="A12" s="118"/>
      <c r="B12" s="118"/>
      <c r="C12" s="118"/>
      <c r="D12" s="118"/>
      <c r="E12" s="118"/>
      <c r="F12" s="118"/>
      <c r="G12" s="118"/>
      <c r="H12" s="118"/>
      <c r="I12" s="118"/>
      <c r="J12" s="118"/>
      <c r="K12" s="2"/>
      <c r="L12" s="147"/>
      <c r="M12" s="7" t="s">
        <v>17</v>
      </c>
      <c r="N12" s="2" t="s">
        <v>18</v>
      </c>
      <c r="O12" s="2"/>
      <c r="P12" s="2"/>
      <c r="Q12" s="2"/>
    </row>
    <row r="13" spans="1:17" x14ac:dyDescent="0.25">
      <c r="A13" s="8">
        <v>1</v>
      </c>
      <c r="B13" s="9" t="s">
        <v>20</v>
      </c>
      <c r="C13" s="37">
        <v>0</v>
      </c>
      <c r="D13" s="10">
        <v>215</v>
      </c>
      <c r="E13" s="11">
        <f t="shared" ref="E13:E60" si="0">SUM(C13,D13)</f>
        <v>215</v>
      </c>
      <c r="F13" s="8">
        <v>49</v>
      </c>
      <c r="G13" s="12" t="s">
        <v>21</v>
      </c>
      <c r="H13" s="37">
        <v>0</v>
      </c>
      <c r="I13" s="10">
        <v>215</v>
      </c>
      <c r="J13" s="8">
        <f t="shared" ref="J13:J60" si="1">SUM(H13,I13)</f>
        <v>215</v>
      </c>
      <c r="K13" s="2"/>
      <c r="L13" s="2"/>
      <c r="M13" s="7"/>
      <c r="N13" s="7"/>
      <c r="O13" s="2"/>
      <c r="P13" s="2"/>
      <c r="Q13" s="2"/>
    </row>
    <row r="14" spans="1:17" x14ac:dyDescent="0.25">
      <c r="A14" s="8">
        <f t="shared" ref="A14:A36" si="2">A13+1</f>
        <v>2</v>
      </c>
      <c r="B14" s="9" t="s">
        <v>22</v>
      </c>
      <c r="C14" s="37">
        <v>0</v>
      </c>
      <c r="D14" s="10">
        <v>215</v>
      </c>
      <c r="E14" s="11">
        <f t="shared" si="0"/>
        <v>215</v>
      </c>
      <c r="F14" s="8">
        <f t="shared" ref="F14:F36" si="3">F13+1</f>
        <v>50</v>
      </c>
      <c r="G14" s="12" t="s">
        <v>23</v>
      </c>
      <c r="H14" s="37">
        <v>0</v>
      </c>
      <c r="I14" s="10">
        <v>215</v>
      </c>
      <c r="J14" s="8">
        <f t="shared" si="1"/>
        <v>215</v>
      </c>
      <c r="K14" s="2"/>
      <c r="L14" s="2" t="s">
        <v>20</v>
      </c>
      <c r="M14" s="7">
        <f>AVERAGE(C13:C16)</f>
        <v>0</v>
      </c>
      <c r="N14" s="7">
        <f>AVERAGE(D13:D16)</f>
        <v>215</v>
      </c>
      <c r="O14" s="2"/>
      <c r="P14" s="2"/>
      <c r="Q14" s="2"/>
    </row>
    <row r="15" spans="1:17" x14ac:dyDescent="0.25">
      <c r="A15" s="8">
        <f t="shared" si="2"/>
        <v>3</v>
      </c>
      <c r="B15" s="9" t="s">
        <v>24</v>
      </c>
      <c r="C15" s="37">
        <v>0</v>
      </c>
      <c r="D15" s="10">
        <v>215</v>
      </c>
      <c r="E15" s="11">
        <f t="shared" si="0"/>
        <v>215</v>
      </c>
      <c r="F15" s="8">
        <f t="shared" si="3"/>
        <v>51</v>
      </c>
      <c r="G15" s="12" t="s">
        <v>25</v>
      </c>
      <c r="H15" s="37">
        <v>0</v>
      </c>
      <c r="I15" s="10">
        <v>215</v>
      </c>
      <c r="J15" s="8">
        <f t="shared" si="1"/>
        <v>215</v>
      </c>
      <c r="K15" s="2"/>
      <c r="L15" s="2" t="s">
        <v>28</v>
      </c>
      <c r="M15" s="7">
        <f>AVERAGE(C17:C20)</f>
        <v>0</v>
      </c>
      <c r="N15" s="7">
        <f>AVERAGE(D17:D20)</f>
        <v>215</v>
      </c>
      <c r="O15" s="2"/>
      <c r="P15" s="2"/>
      <c r="Q15" s="2"/>
    </row>
    <row r="16" spans="1:17" x14ac:dyDescent="0.25">
      <c r="A16" s="8">
        <f t="shared" si="2"/>
        <v>4</v>
      </c>
      <c r="B16" s="9" t="s">
        <v>26</v>
      </c>
      <c r="C16" s="37">
        <v>0</v>
      </c>
      <c r="D16" s="10">
        <v>215</v>
      </c>
      <c r="E16" s="11">
        <f t="shared" si="0"/>
        <v>215</v>
      </c>
      <c r="F16" s="8">
        <f t="shared" si="3"/>
        <v>52</v>
      </c>
      <c r="G16" s="12" t="s">
        <v>27</v>
      </c>
      <c r="H16" s="37">
        <v>0</v>
      </c>
      <c r="I16" s="10">
        <v>215</v>
      </c>
      <c r="J16" s="8">
        <f t="shared" si="1"/>
        <v>215</v>
      </c>
      <c r="K16" s="2"/>
      <c r="L16" s="2" t="s">
        <v>36</v>
      </c>
      <c r="M16" s="7">
        <f>AVERAGE(C21:C24)</f>
        <v>0</v>
      </c>
      <c r="N16" s="7">
        <f>AVERAGE(D21:D24)</f>
        <v>215</v>
      </c>
      <c r="O16" s="2"/>
      <c r="P16" s="2"/>
      <c r="Q16" s="2"/>
    </row>
    <row r="17" spans="1:17" x14ac:dyDescent="0.25">
      <c r="A17" s="8">
        <f t="shared" si="2"/>
        <v>5</v>
      </c>
      <c r="B17" s="9" t="s">
        <v>28</v>
      </c>
      <c r="C17" s="37">
        <v>0</v>
      </c>
      <c r="D17" s="10">
        <v>215</v>
      </c>
      <c r="E17" s="11">
        <f t="shared" si="0"/>
        <v>215</v>
      </c>
      <c r="F17" s="8">
        <f t="shared" si="3"/>
        <v>53</v>
      </c>
      <c r="G17" s="12" t="s">
        <v>29</v>
      </c>
      <c r="H17" s="37">
        <v>0</v>
      </c>
      <c r="I17" s="10">
        <v>215</v>
      </c>
      <c r="J17" s="8">
        <f t="shared" si="1"/>
        <v>215</v>
      </c>
      <c r="K17" s="2"/>
      <c r="L17" s="2" t="s">
        <v>44</v>
      </c>
      <c r="M17" s="7">
        <f>AVERAGE(C25:C28)</f>
        <v>0</v>
      </c>
      <c r="N17" s="7">
        <f>AVERAGE(D25:D28)</f>
        <v>215</v>
      </c>
      <c r="O17" s="2"/>
      <c r="P17" s="2"/>
      <c r="Q17" s="2"/>
    </row>
    <row r="18" spans="1:17" x14ac:dyDescent="0.25">
      <c r="A18" s="8">
        <f t="shared" si="2"/>
        <v>6</v>
      </c>
      <c r="B18" s="9" t="s">
        <v>30</v>
      </c>
      <c r="C18" s="37">
        <v>0</v>
      </c>
      <c r="D18" s="10">
        <v>215</v>
      </c>
      <c r="E18" s="11">
        <f t="shared" si="0"/>
        <v>215</v>
      </c>
      <c r="F18" s="8">
        <f t="shared" si="3"/>
        <v>54</v>
      </c>
      <c r="G18" s="12" t="s">
        <v>31</v>
      </c>
      <c r="H18" s="37">
        <v>0</v>
      </c>
      <c r="I18" s="10">
        <v>215</v>
      </c>
      <c r="J18" s="8">
        <f t="shared" si="1"/>
        <v>215</v>
      </c>
      <c r="K18" s="2"/>
      <c r="L18" s="2" t="s">
        <v>52</v>
      </c>
      <c r="M18" s="7">
        <f>AVERAGE(C29:C32)</f>
        <v>0</v>
      </c>
      <c r="N18" s="7">
        <f>AVERAGE(D29:D32)</f>
        <v>215</v>
      </c>
      <c r="O18" s="2"/>
      <c r="P18" s="2"/>
      <c r="Q18" s="2"/>
    </row>
    <row r="19" spans="1:17" x14ac:dyDescent="0.25">
      <c r="A19" s="8">
        <f t="shared" si="2"/>
        <v>7</v>
      </c>
      <c r="B19" s="9" t="s">
        <v>32</v>
      </c>
      <c r="C19" s="37">
        <v>0</v>
      </c>
      <c r="D19" s="10">
        <v>215</v>
      </c>
      <c r="E19" s="11">
        <f t="shared" si="0"/>
        <v>215</v>
      </c>
      <c r="F19" s="8">
        <f t="shared" si="3"/>
        <v>55</v>
      </c>
      <c r="G19" s="12" t="s">
        <v>33</v>
      </c>
      <c r="H19" s="37">
        <v>0</v>
      </c>
      <c r="I19" s="10">
        <v>215</v>
      </c>
      <c r="J19" s="8">
        <f t="shared" si="1"/>
        <v>215</v>
      </c>
      <c r="K19" s="2"/>
      <c r="L19" s="2" t="s">
        <v>60</v>
      </c>
      <c r="M19" s="7">
        <f>AVERAGE(C33:C36)</f>
        <v>0</v>
      </c>
      <c r="N19" s="7">
        <f>AVERAGE(D33:D36)</f>
        <v>215</v>
      </c>
      <c r="O19" s="2"/>
      <c r="P19" s="2"/>
      <c r="Q19" s="2"/>
    </row>
    <row r="20" spans="1:17" x14ac:dyDescent="0.25">
      <c r="A20" s="8">
        <f t="shared" si="2"/>
        <v>8</v>
      </c>
      <c r="B20" s="9" t="s">
        <v>34</v>
      </c>
      <c r="C20" s="37">
        <v>0</v>
      </c>
      <c r="D20" s="10">
        <v>215</v>
      </c>
      <c r="E20" s="11">
        <f t="shared" si="0"/>
        <v>215</v>
      </c>
      <c r="F20" s="8">
        <f t="shared" si="3"/>
        <v>56</v>
      </c>
      <c r="G20" s="12" t="s">
        <v>35</v>
      </c>
      <c r="H20" s="37">
        <v>0</v>
      </c>
      <c r="I20" s="10">
        <v>215</v>
      </c>
      <c r="J20" s="8">
        <f t="shared" si="1"/>
        <v>215</v>
      </c>
      <c r="K20" s="2"/>
      <c r="L20" s="2" t="s">
        <v>68</v>
      </c>
      <c r="M20" s="7">
        <f>AVERAGE(C37:C40)</f>
        <v>0</v>
      </c>
      <c r="N20" s="7">
        <f>AVERAGE(D37:D40)</f>
        <v>215</v>
      </c>
      <c r="O20" s="2"/>
      <c r="P20" s="2"/>
      <c r="Q20" s="2"/>
    </row>
    <row r="21" spans="1:17" ht="15.75" customHeight="1" x14ac:dyDescent="0.25">
      <c r="A21" s="8">
        <f t="shared" si="2"/>
        <v>9</v>
      </c>
      <c r="B21" s="9" t="s">
        <v>36</v>
      </c>
      <c r="C21" s="37">
        <v>0</v>
      </c>
      <c r="D21" s="10">
        <v>215</v>
      </c>
      <c r="E21" s="11">
        <f t="shared" si="0"/>
        <v>215</v>
      </c>
      <c r="F21" s="8">
        <f t="shared" si="3"/>
        <v>57</v>
      </c>
      <c r="G21" s="12" t="s">
        <v>37</v>
      </c>
      <c r="H21" s="37">
        <v>0</v>
      </c>
      <c r="I21" s="10">
        <v>215</v>
      </c>
      <c r="J21" s="8">
        <f t="shared" si="1"/>
        <v>215</v>
      </c>
      <c r="K21" s="2"/>
      <c r="L21" s="2" t="s">
        <v>76</v>
      </c>
      <c r="M21" s="7">
        <f>AVERAGE(C41:C44)</f>
        <v>0</v>
      </c>
      <c r="N21" s="7">
        <f>AVERAGE(D41:D44)</f>
        <v>215</v>
      </c>
      <c r="O21" s="2"/>
      <c r="P21" s="2"/>
      <c r="Q21" s="2"/>
    </row>
    <row r="22" spans="1:17" ht="15.75" customHeight="1" x14ac:dyDescent="0.25">
      <c r="A22" s="8">
        <f t="shared" si="2"/>
        <v>10</v>
      </c>
      <c r="B22" s="9" t="s">
        <v>38</v>
      </c>
      <c r="C22" s="37">
        <v>0</v>
      </c>
      <c r="D22" s="10">
        <v>215</v>
      </c>
      <c r="E22" s="11">
        <f t="shared" si="0"/>
        <v>215</v>
      </c>
      <c r="F22" s="8">
        <f t="shared" si="3"/>
        <v>58</v>
      </c>
      <c r="G22" s="12" t="s">
        <v>39</v>
      </c>
      <c r="H22" s="37">
        <v>0</v>
      </c>
      <c r="I22" s="10">
        <v>215</v>
      </c>
      <c r="J22" s="8">
        <f t="shared" si="1"/>
        <v>215</v>
      </c>
      <c r="K22" s="2"/>
      <c r="L22" s="2" t="s">
        <v>84</v>
      </c>
      <c r="M22" s="7">
        <f>AVERAGE(C45:C48)</f>
        <v>0</v>
      </c>
      <c r="N22" s="7">
        <f>AVERAGE(D45:D48)</f>
        <v>215</v>
      </c>
      <c r="O22" s="2"/>
      <c r="P22" s="2"/>
      <c r="Q22" s="2"/>
    </row>
    <row r="23" spans="1:17" ht="15.75" customHeight="1" x14ac:dyDescent="0.25">
      <c r="A23" s="8">
        <f t="shared" si="2"/>
        <v>11</v>
      </c>
      <c r="B23" s="9" t="s">
        <v>40</v>
      </c>
      <c r="C23" s="37">
        <v>0</v>
      </c>
      <c r="D23" s="10">
        <v>215</v>
      </c>
      <c r="E23" s="11">
        <f t="shared" si="0"/>
        <v>215</v>
      </c>
      <c r="F23" s="8">
        <f t="shared" si="3"/>
        <v>59</v>
      </c>
      <c r="G23" s="12" t="s">
        <v>41</v>
      </c>
      <c r="H23" s="37">
        <v>0</v>
      </c>
      <c r="I23" s="10">
        <v>215</v>
      </c>
      <c r="J23" s="8">
        <f t="shared" si="1"/>
        <v>215</v>
      </c>
      <c r="K23" s="2"/>
      <c r="L23" s="2" t="s">
        <v>92</v>
      </c>
      <c r="M23" s="7">
        <f>AVERAGE(C49:C52)</f>
        <v>0</v>
      </c>
      <c r="N23" s="7">
        <f>AVERAGE(D49:D52)</f>
        <v>215</v>
      </c>
      <c r="O23" s="2"/>
      <c r="P23" s="2"/>
      <c r="Q23" s="2"/>
    </row>
    <row r="24" spans="1:17" ht="15.75" customHeight="1" x14ac:dyDescent="0.25">
      <c r="A24" s="8">
        <f t="shared" si="2"/>
        <v>12</v>
      </c>
      <c r="B24" s="9" t="s">
        <v>42</v>
      </c>
      <c r="C24" s="37">
        <v>0</v>
      </c>
      <c r="D24" s="10">
        <v>215</v>
      </c>
      <c r="E24" s="11">
        <f t="shared" si="0"/>
        <v>215</v>
      </c>
      <c r="F24" s="8">
        <f t="shared" si="3"/>
        <v>60</v>
      </c>
      <c r="G24" s="12" t="s">
        <v>43</v>
      </c>
      <c r="H24" s="37">
        <v>0</v>
      </c>
      <c r="I24" s="10">
        <v>215</v>
      </c>
      <c r="J24" s="8">
        <f t="shared" si="1"/>
        <v>215</v>
      </c>
      <c r="K24" s="2"/>
      <c r="L24" s="13" t="s">
        <v>100</v>
      </c>
      <c r="M24" s="7">
        <f>AVERAGE(C53:C56)</f>
        <v>0</v>
      </c>
      <c r="N24" s="7">
        <f>AVERAGE(D53:D56)</f>
        <v>215</v>
      </c>
      <c r="O24" s="2"/>
      <c r="P24" s="2"/>
      <c r="Q24" s="2"/>
    </row>
    <row r="25" spans="1:17" ht="15.75" customHeight="1" x14ac:dyDescent="0.25">
      <c r="A25" s="8">
        <f t="shared" si="2"/>
        <v>13</v>
      </c>
      <c r="B25" s="9" t="s">
        <v>44</v>
      </c>
      <c r="C25" s="37">
        <v>0</v>
      </c>
      <c r="D25" s="10">
        <v>215</v>
      </c>
      <c r="E25" s="11">
        <f t="shared" si="0"/>
        <v>215</v>
      </c>
      <c r="F25" s="8">
        <f t="shared" si="3"/>
        <v>61</v>
      </c>
      <c r="G25" s="12" t="s">
        <v>45</v>
      </c>
      <c r="H25" s="37">
        <v>0</v>
      </c>
      <c r="I25" s="10">
        <v>215</v>
      </c>
      <c r="J25" s="8">
        <f t="shared" si="1"/>
        <v>215</v>
      </c>
      <c r="K25" s="2"/>
      <c r="L25" s="16" t="s">
        <v>108</v>
      </c>
      <c r="M25" s="7">
        <f>AVERAGE(C57:C60)</f>
        <v>0</v>
      </c>
      <c r="N25" s="7">
        <f>AVERAGE(D57:D60)</f>
        <v>215</v>
      </c>
      <c r="O25" s="2"/>
      <c r="P25" s="2"/>
      <c r="Q25" s="2"/>
    </row>
    <row r="26" spans="1:17" ht="15.75" customHeight="1" x14ac:dyDescent="0.25">
      <c r="A26" s="8">
        <f t="shared" si="2"/>
        <v>14</v>
      </c>
      <c r="B26" s="9" t="s">
        <v>46</v>
      </c>
      <c r="C26" s="37">
        <v>0</v>
      </c>
      <c r="D26" s="10">
        <v>215</v>
      </c>
      <c r="E26" s="11">
        <f t="shared" si="0"/>
        <v>215</v>
      </c>
      <c r="F26" s="8">
        <f t="shared" si="3"/>
        <v>62</v>
      </c>
      <c r="G26" s="12" t="s">
        <v>47</v>
      </c>
      <c r="H26" s="37">
        <v>0</v>
      </c>
      <c r="I26" s="10">
        <v>215</v>
      </c>
      <c r="J26" s="8">
        <f t="shared" si="1"/>
        <v>215</v>
      </c>
      <c r="K26" s="2"/>
      <c r="L26" s="16" t="s">
        <v>21</v>
      </c>
      <c r="M26" s="7">
        <f>AVERAGE(H13:H16)</f>
        <v>0</v>
      </c>
      <c r="N26" s="7">
        <f>AVERAGE(I13:I16)</f>
        <v>215</v>
      </c>
      <c r="O26" s="2"/>
      <c r="P26" s="2"/>
      <c r="Q26" s="2"/>
    </row>
    <row r="27" spans="1:17" ht="15.75" customHeight="1" x14ac:dyDescent="0.25">
      <c r="A27" s="8">
        <f t="shared" si="2"/>
        <v>15</v>
      </c>
      <c r="B27" s="9" t="s">
        <v>48</v>
      </c>
      <c r="C27" s="37">
        <v>0</v>
      </c>
      <c r="D27" s="10">
        <v>215</v>
      </c>
      <c r="E27" s="11">
        <f t="shared" si="0"/>
        <v>215</v>
      </c>
      <c r="F27" s="8">
        <f t="shared" si="3"/>
        <v>63</v>
      </c>
      <c r="G27" s="12" t="s">
        <v>49</v>
      </c>
      <c r="H27" s="37">
        <v>0</v>
      </c>
      <c r="I27" s="10">
        <v>215</v>
      </c>
      <c r="J27" s="8">
        <f t="shared" si="1"/>
        <v>215</v>
      </c>
      <c r="K27" s="2"/>
      <c r="L27" s="24" t="s">
        <v>29</v>
      </c>
      <c r="M27" s="7">
        <f>AVERAGE(H17:H20)</f>
        <v>0</v>
      </c>
      <c r="N27" s="7">
        <f>AVERAGE(I17:I20)</f>
        <v>215</v>
      </c>
      <c r="O27" s="2"/>
      <c r="P27" s="2"/>
      <c r="Q27" s="2"/>
    </row>
    <row r="28" spans="1:17" ht="15.75" customHeight="1" x14ac:dyDescent="0.25">
      <c r="A28" s="8">
        <f t="shared" si="2"/>
        <v>16</v>
      </c>
      <c r="B28" s="9" t="s">
        <v>50</v>
      </c>
      <c r="C28" s="37">
        <v>0</v>
      </c>
      <c r="D28" s="10">
        <v>215</v>
      </c>
      <c r="E28" s="11">
        <f t="shared" si="0"/>
        <v>215</v>
      </c>
      <c r="F28" s="8">
        <f t="shared" si="3"/>
        <v>64</v>
      </c>
      <c r="G28" s="12" t="s">
        <v>51</v>
      </c>
      <c r="H28" s="37">
        <v>0</v>
      </c>
      <c r="I28" s="10">
        <v>215</v>
      </c>
      <c r="J28" s="8">
        <f t="shared" si="1"/>
        <v>215</v>
      </c>
      <c r="K28" s="2"/>
      <c r="L28" s="2" t="s">
        <v>37</v>
      </c>
      <c r="M28" s="7">
        <f>AVERAGE(H21:H24)</f>
        <v>0</v>
      </c>
      <c r="N28" s="7">
        <f>AVERAGE(I21:I24)</f>
        <v>215</v>
      </c>
      <c r="O28" s="2"/>
      <c r="P28" s="2"/>
      <c r="Q28" s="2"/>
    </row>
    <row r="29" spans="1:17" ht="15.75" customHeight="1" x14ac:dyDescent="0.25">
      <c r="A29" s="8">
        <f t="shared" si="2"/>
        <v>17</v>
      </c>
      <c r="B29" s="9" t="s">
        <v>52</v>
      </c>
      <c r="C29" s="37">
        <v>0</v>
      </c>
      <c r="D29" s="10">
        <v>215</v>
      </c>
      <c r="E29" s="11">
        <f t="shared" si="0"/>
        <v>215</v>
      </c>
      <c r="F29" s="8">
        <f t="shared" si="3"/>
        <v>65</v>
      </c>
      <c r="G29" s="12" t="s">
        <v>53</v>
      </c>
      <c r="H29" s="37">
        <v>0</v>
      </c>
      <c r="I29" s="10">
        <v>215</v>
      </c>
      <c r="J29" s="8">
        <f t="shared" si="1"/>
        <v>215</v>
      </c>
      <c r="K29" s="2"/>
      <c r="L29" s="2" t="s">
        <v>45</v>
      </c>
      <c r="M29" s="7">
        <f>AVERAGE(H25:H28)</f>
        <v>0</v>
      </c>
      <c r="N29" s="7">
        <f>AVERAGE(I25:I28)</f>
        <v>215</v>
      </c>
      <c r="O29" s="2"/>
      <c r="P29" s="2"/>
      <c r="Q29" s="2"/>
    </row>
    <row r="30" spans="1:17" ht="15.75" customHeight="1" x14ac:dyDescent="0.25">
      <c r="A30" s="8">
        <f t="shared" si="2"/>
        <v>18</v>
      </c>
      <c r="B30" s="9" t="s">
        <v>54</v>
      </c>
      <c r="C30" s="37">
        <v>0</v>
      </c>
      <c r="D30" s="10">
        <v>215</v>
      </c>
      <c r="E30" s="11">
        <f t="shared" si="0"/>
        <v>215</v>
      </c>
      <c r="F30" s="8">
        <f t="shared" si="3"/>
        <v>66</v>
      </c>
      <c r="G30" s="12" t="s">
        <v>55</v>
      </c>
      <c r="H30" s="37">
        <v>0</v>
      </c>
      <c r="I30" s="10">
        <v>215</v>
      </c>
      <c r="J30" s="8">
        <f t="shared" si="1"/>
        <v>215</v>
      </c>
      <c r="K30" s="2"/>
      <c r="L30" s="2" t="s">
        <v>53</v>
      </c>
      <c r="M30" s="7">
        <f>AVERAGE(H29:H32)</f>
        <v>0</v>
      </c>
      <c r="N30" s="7">
        <f>AVERAGE(I29:I32)</f>
        <v>215</v>
      </c>
      <c r="O30" s="2"/>
      <c r="P30" s="2"/>
      <c r="Q30" s="2"/>
    </row>
    <row r="31" spans="1:17" ht="15.75" customHeight="1" x14ac:dyDescent="0.25">
      <c r="A31" s="8">
        <f t="shared" si="2"/>
        <v>19</v>
      </c>
      <c r="B31" s="9" t="s">
        <v>56</v>
      </c>
      <c r="C31" s="37">
        <v>0</v>
      </c>
      <c r="D31" s="10">
        <v>215</v>
      </c>
      <c r="E31" s="11">
        <f t="shared" si="0"/>
        <v>215</v>
      </c>
      <c r="F31" s="8">
        <f t="shared" si="3"/>
        <v>67</v>
      </c>
      <c r="G31" s="12" t="s">
        <v>57</v>
      </c>
      <c r="H31" s="37">
        <v>0</v>
      </c>
      <c r="I31" s="10">
        <v>215</v>
      </c>
      <c r="J31" s="8">
        <f t="shared" si="1"/>
        <v>215</v>
      </c>
      <c r="K31" s="2"/>
      <c r="L31" s="2" t="s">
        <v>61</v>
      </c>
      <c r="M31" s="7">
        <f>AVERAGE(H33:H36)</f>
        <v>0</v>
      </c>
      <c r="N31" s="7">
        <f>AVERAGE(I33:I36)</f>
        <v>215</v>
      </c>
      <c r="O31" s="2"/>
      <c r="P31" s="2"/>
      <c r="Q31" s="2"/>
    </row>
    <row r="32" spans="1:17" ht="15.75" customHeight="1" x14ac:dyDescent="0.25">
      <c r="A32" s="8">
        <f t="shared" si="2"/>
        <v>20</v>
      </c>
      <c r="B32" s="9" t="s">
        <v>58</v>
      </c>
      <c r="C32" s="37">
        <v>0</v>
      </c>
      <c r="D32" s="10">
        <v>215</v>
      </c>
      <c r="E32" s="11">
        <f t="shared" si="0"/>
        <v>215</v>
      </c>
      <c r="F32" s="8">
        <f t="shared" si="3"/>
        <v>68</v>
      </c>
      <c r="G32" s="12" t="s">
        <v>59</v>
      </c>
      <c r="H32" s="37">
        <v>0</v>
      </c>
      <c r="I32" s="10">
        <v>215</v>
      </c>
      <c r="J32" s="8">
        <f t="shared" si="1"/>
        <v>215</v>
      </c>
      <c r="K32" s="2"/>
      <c r="L32" s="2" t="s">
        <v>69</v>
      </c>
      <c r="M32" s="7">
        <f>AVERAGE(H37:H40)</f>
        <v>0</v>
      </c>
      <c r="N32" s="7">
        <f>AVERAGE(I37:I40)</f>
        <v>215</v>
      </c>
      <c r="O32" s="2"/>
      <c r="P32" s="2"/>
      <c r="Q32" s="2"/>
    </row>
    <row r="33" spans="1:17" ht="15.75" customHeight="1" x14ac:dyDescent="0.25">
      <c r="A33" s="8">
        <f t="shared" si="2"/>
        <v>21</v>
      </c>
      <c r="B33" s="9" t="s">
        <v>60</v>
      </c>
      <c r="C33" s="37">
        <v>0</v>
      </c>
      <c r="D33" s="10">
        <v>215</v>
      </c>
      <c r="E33" s="11">
        <f t="shared" si="0"/>
        <v>215</v>
      </c>
      <c r="F33" s="8">
        <f t="shared" si="3"/>
        <v>69</v>
      </c>
      <c r="G33" s="12" t="s">
        <v>61</v>
      </c>
      <c r="H33" s="37">
        <v>0</v>
      </c>
      <c r="I33" s="10">
        <v>215</v>
      </c>
      <c r="J33" s="8">
        <f t="shared" si="1"/>
        <v>215</v>
      </c>
      <c r="K33" s="2"/>
      <c r="L33" s="2" t="s">
        <v>77</v>
      </c>
      <c r="M33" s="7">
        <f>AVERAGE(H41:H44)</f>
        <v>0</v>
      </c>
      <c r="N33" s="7">
        <f>AVERAGE(I41:I44)</f>
        <v>215</v>
      </c>
      <c r="O33" s="2"/>
      <c r="P33" s="2"/>
      <c r="Q33" s="2"/>
    </row>
    <row r="34" spans="1:17" ht="15.75" customHeight="1" x14ac:dyDescent="0.25">
      <c r="A34" s="8">
        <f t="shared" si="2"/>
        <v>22</v>
      </c>
      <c r="B34" s="9" t="s">
        <v>62</v>
      </c>
      <c r="C34" s="37">
        <v>0</v>
      </c>
      <c r="D34" s="10">
        <v>215</v>
      </c>
      <c r="E34" s="11">
        <f t="shared" si="0"/>
        <v>215</v>
      </c>
      <c r="F34" s="8">
        <f t="shared" si="3"/>
        <v>70</v>
      </c>
      <c r="G34" s="12" t="s">
        <v>63</v>
      </c>
      <c r="H34" s="37">
        <v>0</v>
      </c>
      <c r="I34" s="10">
        <v>215</v>
      </c>
      <c r="J34" s="8">
        <f t="shared" si="1"/>
        <v>215</v>
      </c>
      <c r="K34" s="2"/>
      <c r="L34" s="2" t="s">
        <v>85</v>
      </c>
      <c r="M34" s="7">
        <f>AVERAGE(H45:H48)</f>
        <v>0</v>
      </c>
      <c r="N34" s="7">
        <f>AVERAGE(I45:I48)</f>
        <v>215</v>
      </c>
      <c r="O34" s="2"/>
      <c r="P34" s="2"/>
      <c r="Q34" s="2"/>
    </row>
    <row r="35" spans="1:17" ht="15.75" customHeight="1" x14ac:dyDescent="0.25">
      <c r="A35" s="8">
        <f t="shared" si="2"/>
        <v>23</v>
      </c>
      <c r="B35" s="9" t="s">
        <v>64</v>
      </c>
      <c r="C35" s="37">
        <v>0</v>
      </c>
      <c r="D35" s="10">
        <v>215</v>
      </c>
      <c r="E35" s="11">
        <f t="shared" si="0"/>
        <v>215</v>
      </c>
      <c r="F35" s="8">
        <f t="shared" si="3"/>
        <v>71</v>
      </c>
      <c r="G35" s="12" t="s">
        <v>65</v>
      </c>
      <c r="H35" s="37">
        <v>0</v>
      </c>
      <c r="I35" s="10">
        <v>215</v>
      </c>
      <c r="J35" s="8">
        <f t="shared" si="1"/>
        <v>215</v>
      </c>
      <c r="K35" s="2"/>
      <c r="L35" s="2" t="s">
        <v>93</v>
      </c>
      <c r="M35" s="7">
        <f>AVERAGE(H49:H52)</f>
        <v>0</v>
      </c>
      <c r="N35" s="7">
        <f>AVERAGE(I49:I52)</f>
        <v>215</v>
      </c>
      <c r="O35" s="2"/>
      <c r="P35" s="2"/>
      <c r="Q35" s="2"/>
    </row>
    <row r="36" spans="1:17" ht="15.75" customHeight="1" x14ac:dyDescent="0.25">
      <c r="A36" s="8">
        <f t="shared" si="2"/>
        <v>24</v>
      </c>
      <c r="B36" s="9" t="s">
        <v>66</v>
      </c>
      <c r="C36" s="37">
        <v>0</v>
      </c>
      <c r="D36" s="10">
        <v>215</v>
      </c>
      <c r="E36" s="11">
        <f t="shared" si="0"/>
        <v>215</v>
      </c>
      <c r="F36" s="8">
        <f t="shared" si="3"/>
        <v>72</v>
      </c>
      <c r="G36" s="12" t="s">
        <v>67</v>
      </c>
      <c r="H36" s="37">
        <v>0</v>
      </c>
      <c r="I36" s="10">
        <v>215</v>
      </c>
      <c r="J36" s="8">
        <f t="shared" si="1"/>
        <v>215</v>
      </c>
      <c r="K36" s="2"/>
      <c r="L36" s="100" t="s">
        <v>101</v>
      </c>
      <c r="M36" s="7">
        <f>AVERAGE(H53:H56)</f>
        <v>0</v>
      </c>
      <c r="N36" s="7">
        <f>AVERAGE(I53:I56)</f>
        <v>215</v>
      </c>
      <c r="O36" s="2"/>
      <c r="P36" s="2"/>
      <c r="Q36" s="2"/>
    </row>
    <row r="37" spans="1:17" ht="15.75" customHeight="1" x14ac:dyDescent="0.25">
      <c r="A37" s="8">
        <v>25</v>
      </c>
      <c r="B37" s="9" t="s">
        <v>68</v>
      </c>
      <c r="C37" s="37">
        <v>0</v>
      </c>
      <c r="D37" s="10">
        <v>215</v>
      </c>
      <c r="E37" s="11">
        <f t="shared" si="0"/>
        <v>215</v>
      </c>
      <c r="F37" s="8">
        <v>73</v>
      </c>
      <c r="G37" s="12" t="s">
        <v>69</v>
      </c>
      <c r="H37" s="37">
        <v>0</v>
      </c>
      <c r="I37" s="10">
        <v>215</v>
      </c>
      <c r="J37" s="8">
        <f t="shared" si="1"/>
        <v>215</v>
      </c>
      <c r="K37" s="2"/>
      <c r="L37" s="100" t="s">
        <v>109</v>
      </c>
      <c r="M37" s="7">
        <f>AVERAGE(H57:H60)</f>
        <v>0</v>
      </c>
      <c r="N37" s="7">
        <f>AVERAGE(I57:I60)</f>
        <v>215</v>
      </c>
      <c r="O37" s="2"/>
      <c r="P37" s="2"/>
      <c r="Q37" s="2"/>
    </row>
    <row r="38" spans="1:17" ht="15.75" customHeight="1" x14ac:dyDescent="0.25">
      <c r="A38" s="8">
        <f t="shared" ref="A38:A60" si="4">A37+1</f>
        <v>26</v>
      </c>
      <c r="B38" s="9" t="s">
        <v>70</v>
      </c>
      <c r="C38" s="37">
        <v>0</v>
      </c>
      <c r="D38" s="10">
        <v>215</v>
      </c>
      <c r="E38" s="8">
        <f t="shared" si="0"/>
        <v>215</v>
      </c>
      <c r="F38" s="8">
        <f t="shared" ref="F38:F60" si="5">F37+1</f>
        <v>74</v>
      </c>
      <c r="G38" s="12" t="s">
        <v>71</v>
      </c>
      <c r="H38" s="37">
        <v>0</v>
      </c>
      <c r="I38" s="10">
        <v>215</v>
      </c>
      <c r="J38" s="8">
        <f t="shared" si="1"/>
        <v>215</v>
      </c>
      <c r="K38" s="2"/>
      <c r="L38" s="100" t="s">
        <v>288</v>
      </c>
      <c r="M38" s="100">
        <f>AVERAGE(M14:M37)</f>
        <v>0</v>
      </c>
      <c r="N38" s="100">
        <f>AVERAGE(N14:N37)</f>
        <v>215</v>
      </c>
      <c r="O38" s="2"/>
      <c r="P38" s="2"/>
      <c r="Q38" s="2"/>
    </row>
    <row r="39" spans="1:17" ht="15.75" customHeight="1" x14ac:dyDescent="0.25">
      <c r="A39" s="8">
        <f t="shared" si="4"/>
        <v>27</v>
      </c>
      <c r="B39" s="9" t="s">
        <v>72</v>
      </c>
      <c r="C39" s="37">
        <v>0</v>
      </c>
      <c r="D39" s="10">
        <v>215</v>
      </c>
      <c r="E39" s="8">
        <f t="shared" si="0"/>
        <v>215</v>
      </c>
      <c r="F39" s="8">
        <f t="shared" si="5"/>
        <v>75</v>
      </c>
      <c r="G39" s="12" t="s">
        <v>73</v>
      </c>
      <c r="H39" s="37">
        <v>0</v>
      </c>
      <c r="I39" s="10">
        <v>215</v>
      </c>
      <c r="J39" s="8">
        <f t="shared" si="1"/>
        <v>215</v>
      </c>
      <c r="K39" s="2"/>
      <c r="L39" s="2"/>
      <c r="M39" s="2"/>
      <c r="N39" s="2"/>
      <c r="O39" s="2"/>
      <c r="P39" s="2"/>
      <c r="Q39" s="2"/>
    </row>
    <row r="40" spans="1:17" ht="15.75" customHeight="1" x14ac:dyDescent="0.25">
      <c r="A40" s="8">
        <f t="shared" si="4"/>
        <v>28</v>
      </c>
      <c r="B40" s="9" t="s">
        <v>74</v>
      </c>
      <c r="C40" s="37">
        <v>0</v>
      </c>
      <c r="D40" s="10">
        <v>215</v>
      </c>
      <c r="E40" s="8">
        <f t="shared" si="0"/>
        <v>215</v>
      </c>
      <c r="F40" s="8">
        <f t="shared" si="5"/>
        <v>76</v>
      </c>
      <c r="G40" s="12" t="s">
        <v>75</v>
      </c>
      <c r="H40" s="37">
        <v>0</v>
      </c>
      <c r="I40" s="10">
        <v>215</v>
      </c>
      <c r="J40" s="8">
        <f t="shared" si="1"/>
        <v>215</v>
      </c>
      <c r="K40" s="2"/>
      <c r="L40" s="2"/>
      <c r="M40" s="2"/>
      <c r="N40" s="2"/>
      <c r="O40" s="2"/>
      <c r="P40" s="2"/>
      <c r="Q40" s="2"/>
    </row>
    <row r="41" spans="1:17" ht="15.75" customHeight="1" x14ac:dyDescent="0.25">
      <c r="A41" s="8">
        <f t="shared" si="4"/>
        <v>29</v>
      </c>
      <c r="B41" s="9" t="s">
        <v>76</v>
      </c>
      <c r="C41" s="37">
        <v>0</v>
      </c>
      <c r="D41" s="10">
        <v>215</v>
      </c>
      <c r="E41" s="8">
        <f t="shared" si="0"/>
        <v>215</v>
      </c>
      <c r="F41" s="8">
        <f t="shared" si="5"/>
        <v>77</v>
      </c>
      <c r="G41" s="12" t="s">
        <v>77</v>
      </c>
      <c r="H41" s="37">
        <v>0</v>
      </c>
      <c r="I41" s="10">
        <v>215</v>
      </c>
      <c r="J41" s="8">
        <f t="shared" si="1"/>
        <v>215</v>
      </c>
      <c r="K41" s="2"/>
      <c r="L41" s="2"/>
      <c r="M41" s="2"/>
      <c r="N41" s="2"/>
      <c r="O41" s="2"/>
      <c r="P41" s="2"/>
      <c r="Q41" s="2"/>
    </row>
    <row r="42" spans="1:17" ht="15.75" customHeight="1" x14ac:dyDescent="0.25">
      <c r="A42" s="8">
        <f t="shared" si="4"/>
        <v>30</v>
      </c>
      <c r="B42" s="9" t="s">
        <v>78</v>
      </c>
      <c r="C42" s="37">
        <v>0</v>
      </c>
      <c r="D42" s="10">
        <v>215</v>
      </c>
      <c r="E42" s="8">
        <f t="shared" si="0"/>
        <v>215</v>
      </c>
      <c r="F42" s="8">
        <f t="shared" si="5"/>
        <v>78</v>
      </c>
      <c r="G42" s="12" t="s">
        <v>79</v>
      </c>
      <c r="H42" s="37">
        <v>0</v>
      </c>
      <c r="I42" s="10">
        <v>215</v>
      </c>
      <c r="J42" s="8">
        <f t="shared" si="1"/>
        <v>215</v>
      </c>
      <c r="K42" s="2"/>
      <c r="L42" s="2"/>
      <c r="M42" s="2"/>
      <c r="N42" s="2"/>
      <c r="O42" s="2"/>
      <c r="P42" s="2"/>
      <c r="Q42" s="2"/>
    </row>
    <row r="43" spans="1:17" ht="15.75" customHeight="1" x14ac:dyDescent="0.25">
      <c r="A43" s="8">
        <f t="shared" si="4"/>
        <v>31</v>
      </c>
      <c r="B43" s="9" t="s">
        <v>80</v>
      </c>
      <c r="C43" s="37">
        <v>0</v>
      </c>
      <c r="D43" s="10">
        <v>215</v>
      </c>
      <c r="E43" s="8">
        <f t="shared" si="0"/>
        <v>215</v>
      </c>
      <c r="F43" s="8">
        <f t="shared" si="5"/>
        <v>79</v>
      </c>
      <c r="G43" s="12" t="s">
        <v>81</v>
      </c>
      <c r="H43" s="37">
        <v>0</v>
      </c>
      <c r="I43" s="10">
        <v>215</v>
      </c>
      <c r="J43" s="8">
        <f t="shared" si="1"/>
        <v>215</v>
      </c>
      <c r="K43" s="2"/>
      <c r="L43" s="2"/>
      <c r="M43" s="2"/>
      <c r="N43" s="2"/>
      <c r="O43" s="2"/>
      <c r="P43" s="2"/>
      <c r="Q43" s="2"/>
    </row>
    <row r="44" spans="1:17" ht="15.75" customHeight="1" x14ac:dyDescent="0.25">
      <c r="A44" s="8">
        <f t="shared" si="4"/>
        <v>32</v>
      </c>
      <c r="B44" s="9" t="s">
        <v>82</v>
      </c>
      <c r="C44" s="37">
        <v>0</v>
      </c>
      <c r="D44" s="10">
        <v>215</v>
      </c>
      <c r="E44" s="8">
        <f t="shared" si="0"/>
        <v>215</v>
      </c>
      <c r="F44" s="8">
        <f t="shared" si="5"/>
        <v>80</v>
      </c>
      <c r="G44" s="12" t="s">
        <v>83</v>
      </c>
      <c r="H44" s="37">
        <v>0</v>
      </c>
      <c r="I44" s="10">
        <v>215</v>
      </c>
      <c r="J44" s="8">
        <f t="shared" si="1"/>
        <v>215</v>
      </c>
      <c r="K44" s="2"/>
      <c r="L44" s="2"/>
      <c r="M44" s="2"/>
      <c r="N44" s="2"/>
      <c r="O44" s="2"/>
      <c r="P44" s="2"/>
      <c r="Q44" s="2"/>
    </row>
    <row r="45" spans="1:17" ht="15.75" customHeight="1" x14ac:dyDescent="0.25">
      <c r="A45" s="8">
        <f t="shared" si="4"/>
        <v>33</v>
      </c>
      <c r="B45" s="9" t="s">
        <v>84</v>
      </c>
      <c r="C45" s="37">
        <v>0</v>
      </c>
      <c r="D45" s="10">
        <v>215</v>
      </c>
      <c r="E45" s="8">
        <f t="shared" si="0"/>
        <v>215</v>
      </c>
      <c r="F45" s="8">
        <f t="shared" si="5"/>
        <v>81</v>
      </c>
      <c r="G45" s="12" t="s">
        <v>85</v>
      </c>
      <c r="H45" s="37">
        <v>0</v>
      </c>
      <c r="I45" s="10">
        <v>215</v>
      </c>
      <c r="J45" s="8">
        <f t="shared" si="1"/>
        <v>215</v>
      </c>
      <c r="K45" s="2"/>
      <c r="L45" s="2"/>
      <c r="M45" s="2"/>
      <c r="N45" s="2"/>
      <c r="O45" s="2"/>
      <c r="P45" s="2"/>
      <c r="Q45" s="2"/>
    </row>
    <row r="46" spans="1:17" ht="15.75" customHeight="1" x14ac:dyDescent="0.25">
      <c r="A46" s="8">
        <f t="shared" si="4"/>
        <v>34</v>
      </c>
      <c r="B46" s="9" t="s">
        <v>86</v>
      </c>
      <c r="C46" s="37">
        <v>0</v>
      </c>
      <c r="D46" s="10">
        <v>215</v>
      </c>
      <c r="E46" s="8">
        <f t="shared" si="0"/>
        <v>215</v>
      </c>
      <c r="F46" s="8">
        <f t="shared" si="5"/>
        <v>82</v>
      </c>
      <c r="G46" s="12" t="s">
        <v>87</v>
      </c>
      <c r="H46" s="37">
        <v>0</v>
      </c>
      <c r="I46" s="10">
        <v>215</v>
      </c>
      <c r="J46" s="8">
        <f t="shared" si="1"/>
        <v>215</v>
      </c>
      <c r="K46" s="2"/>
      <c r="L46" s="2"/>
      <c r="M46" s="2"/>
      <c r="N46" s="2"/>
      <c r="O46" s="2"/>
      <c r="P46" s="2"/>
      <c r="Q46" s="2"/>
    </row>
    <row r="47" spans="1:17" ht="15.75" customHeight="1" x14ac:dyDescent="0.25">
      <c r="A47" s="8">
        <f t="shared" si="4"/>
        <v>35</v>
      </c>
      <c r="B47" s="9" t="s">
        <v>88</v>
      </c>
      <c r="C47" s="37">
        <v>0</v>
      </c>
      <c r="D47" s="10">
        <v>215</v>
      </c>
      <c r="E47" s="8">
        <f t="shared" si="0"/>
        <v>215</v>
      </c>
      <c r="F47" s="8">
        <f t="shared" si="5"/>
        <v>83</v>
      </c>
      <c r="G47" s="12" t="s">
        <v>89</v>
      </c>
      <c r="H47" s="37">
        <v>0</v>
      </c>
      <c r="I47" s="10">
        <v>215</v>
      </c>
      <c r="J47" s="8">
        <f t="shared" si="1"/>
        <v>215</v>
      </c>
      <c r="K47" s="2"/>
      <c r="L47" s="2"/>
      <c r="M47" s="2"/>
      <c r="N47" s="2"/>
      <c r="O47" s="2"/>
      <c r="P47" s="2"/>
      <c r="Q47" s="2"/>
    </row>
    <row r="48" spans="1:17" ht="15.75" customHeight="1" x14ac:dyDescent="0.25">
      <c r="A48" s="8">
        <f t="shared" si="4"/>
        <v>36</v>
      </c>
      <c r="B48" s="9" t="s">
        <v>90</v>
      </c>
      <c r="C48" s="37">
        <v>0</v>
      </c>
      <c r="D48" s="10">
        <v>215</v>
      </c>
      <c r="E48" s="8">
        <f t="shared" si="0"/>
        <v>215</v>
      </c>
      <c r="F48" s="8">
        <f t="shared" si="5"/>
        <v>84</v>
      </c>
      <c r="G48" s="12" t="s">
        <v>91</v>
      </c>
      <c r="H48" s="37">
        <v>0</v>
      </c>
      <c r="I48" s="10">
        <v>215</v>
      </c>
      <c r="J48" s="8">
        <f t="shared" si="1"/>
        <v>215</v>
      </c>
      <c r="K48" s="2"/>
      <c r="L48" s="2"/>
      <c r="M48" s="2"/>
      <c r="N48" s="2"/>
      <c r="O48" s="2"/>
      <c r="P48" s="2"/>
      <c r="Q48" s="2"/>
    </row>
    <row r="49" spans="1:17" ht="15.75" customHeight="1" x14ac:dyDescent="0.25">
      <c r="A49" s="8">
        <f t="shared" si="4"/>
        <v>37</v>
      </c>
      <c r="B49" s="9" t="s">
        <v>92</v>
      </c>
      <c r="C49" s="37">
        <v>0</v>
      </c>
      <c r="D49" s="10">
        <v>215</v>
      </c>
      <c r="E49" s="8">
        <f t="shared" si="0"/>
        <v>215</v>
      </c>
      <c r="F49" s="8">
        <f t="shared" si="5"/>
        <v>85</v>
      </c>
      <c r="G49" s="12" t="s">
        <v>93</v>
      </c>
      <c r="H49" s="37">
        <v>0</v>
      </c>
      <c r="I49" s="10">
        <v>215</v>
      </c>
      <c r="J49" s="8">
        <f t="shared" si="1"/>
        <v>215</v>
      </c>
      <c r="K49" s="2"/>
      <c r="L49" s="2"/>
      <c r="M49" s="2"/>
      <c r="N49" s="2"/>
      <c r="O49" s="2"/>
      <c r="P49" s="2"/>
      <c r="Q49" s="2"/>
    </row>
    <row r="50" spans="1:17" ht="15.75" customHeight="1" x14ac:dyDescent="0.25">
      <c r="A50" s="8">
        <f t="shared" si="4"/>
        <v>38</v>
      </c>
      <c r="B50" s="12" t="s">
        <v>94</v>
      </c>
      <c r="C50" s="37">
        <v>0</v>
      </c>
      <c r="D50" s="10">
        <v>215</v>
      </c>
      <c r="E50" s="8">
        <f t="shared" si="0"/>
        <v>215</v>
      </c>
      <c r="F50" s="8">
        <f t="shared" si="5"/>
        <v>86</v>
      </c>
      <c r="G50" s="12" t="s">
        <v>95</v>
      </c>
      <c r="H50" s="37">
        <v>0</v>
      </c>
      <c r="I50" s="10">
        <v>215</v>
      </c>
      <c r="J50" s="8">
        <f t="shared" si="1"/>
        <v>215</v>
      </c>
      <c r="K50" s="2"/>
      <c r="L50" s="2"/>
      <c r="M50" s="2"/>
      <c r="N50" s="2"/>
      <c r="O50" s="2"/>
      <c r="P50" s="2"/>
      <c r="Q50" s="2"/>
    </row>
    <row r="51" spans="1:17" ht="15.75" customHeight="1" x14ac:dyDescent="0.25">
      <c r="A51" s="8">
        <f t="shared" si="4"/>
        <v>39</v>
      </c>
      <c r="B51" s="12" t="s">
        <v>96</v>
      </c>
      <c r="C51" s="37">
        <v>0</v>
      </c>
      <c r="D51" s="10">
        <v>215</v>
      </c>
      <c r="E51" s="8">
        <f t="shared" si="0"/>
        <v>215</v>
      </c>
      <c r="F51" s="8">
        <f t="shared" si="5"/>
        <v>87</v>
      </c>
      <c r="G51" s="12" t="s">
        <v>97</v>
      </c>
      <c r="H51" s="37">
        <v>0</v>
      </c>
      <c r="I51" s="10">
        <v>215</v>
      </c>
      <c r="J51" s="8">
        <f t="shared" si="1"/>
        <v>215</v>
      </c>
      <c r="K51" s="2"/>
      <c r="L51" s="2"/>
      <c r="M51" s="2"/>
      <c r="N51" s="2"/>
      <c r="O51" s="2"/>
      <c r="P51" s="2"/>
      <c r="Q51" s="2"/>
    </row>
    <row r="52" spans="1:17" ht="15.75" customHeight="1" x14ac:dyDescent="0.25">
      <c r="A52" s="8">
        <f t="shared" si="4"/>
        <v>40</v>
      </c>
      <c r="B52" s="12" t="s">
        <v>98</v>
      </c>
      <c r="C52" s="37">
        <v>0</v>
      </c>
      <c r="D52" s="10">
        <v>215</v>
      </c>
      <c r="E52" s="8">
        <f t="shared" si="0"/>
        <v>215</v>
      </c>
      <c r="F52" s="8">
        <f t="shared" si="5"/>
        <v>88</v>
      </c>
      <c r="G52" s="12" t="s">
        <v>99</v>
      </c>
      <c r="H52" s="37">
        <v>0</v>
      </c>
      <c r="I52" s="10">
        <v>215</v>
      </c>
      <c r="J52" s="8">
        <f t="shared" si="1"/>
        <v>215</v>
      </c>
      <c r="K52" s="2"/>
      <c r="L52" s="2"/>
      <c r="M52" s="2"/>
      <c r="N52" s="2"/>
      <c r="O52" s="2"/>
      <c r="P52" s="2"/>
      <c r="Q52" s="2"/>
    </row>
    <row r="53" spans="1:17" ht="15.75" customHeight="1" x14ac:dyDescent="0.25">
      <c r="A53" s="8">
        <f t="shared" si="4"/>
        <v>41</v>
      </c>
      <c r="B53" s="12" t="s">
        <v>100</v>
      </c>
      <c r="C53" s="37">
        <v>0</v>
      </c>
      <c r="D53" s="10">
        <v>215</v>
      </c>
      <c r="E53" s="8">
        <f t="shared" si="0"/>
        <v>215</v>
      </c>
      <c r="F53" s="8">
        <f t="shared" si="5"/>
        <v>89</v>
      </c>
      <c r="G53" s="12" t="s">
        <v>101</v>
      </c>
      <c r="H53" s="37">
        <v>0</v>
      </c>
      <c r="I53" s="10">
        <v>215</v>
      </c>
      <c r="J53" s="8">
        <f t="shared" si="1"/>
        <v>215</v>
      </c>
      <c r="K53" s="2"/>
      <c r="L53" s="13"/>
      <c r="M53" s="13"/>
      <c r="N53" s="13"/>
      <c r="O53" s="2"/>
      <c r="P53" s="2"/>
      <c r="Q53" s="2"/>
    </row>
    <row r="54" spans="1:17" ht="15.75" customHeight="1" x14ac:dyDescent="0.25">
      <c r="A54" s="8">
        <f t="shared" si="4"/>
        <v>42</v>
      </c>
      <c r="B54" s="12" t="s">
        <v>102</v>
      </c>
      <c r="C54" s="37">
        <v>0</v>
      </c>
      <c r="D54" s="10">
        <v>215</v>
      </c>
      <c r="E54" s="8">
        <f t="shared" si="0"/>
        <v>215</v>
      </c>
      <c r="F54" s="8">
        <f t="shared" si="5"/>
        <v>90</v>
      </c>
      <c r="G54" s="12" t="s">
        <v>103</v>
      </c>
      <c r="H54" s="37">
        <v>0</v>
      </c>
      <c r="I54" s="10">
        <v>215</v>
      </c>
      <c r="J54" s="8">
        <f t="shared" si="1"/>
        <v>215</v>
      </c>
      <c r="K54" s="2"/>
      <c r="L54" s="13"/>
      <c r="M54" s="13"/>
      <c r="N54" s="13"/>
      <c r="O54" s="2"/>
      <c r="P54" s="2"/>
      <c r="Q54" s="2"/>
    </row>
    <row r="55" spans="1:17" ht="15.75" customHeight="1" x14ac:dyDescent="0.25">
      <c r="A55" s="8">
        <f t="shared" si="4"/>
        <v>43</v>
      </c>
      <c r="B55" s="12" t="s">
        <v>104</v>
      </c>
      <c r="C55" s="37">
        <v>0</v>
      </c>
      <c r="D55" s="10">
        <v>215</v>
      </c>
      <c r="E55" s="8">
        <f t="shared" si="0"/>
        <v>215</v>
      </c>
      <c r="F55" s="8">
        <f t="shared" si="5"/>
        <v>91</v>
      </c>
      <c r="G55" s="12" t="s">
        <v>105</v>
      </c>
      <c r="H55" s="37">
        <v>0</v>
      </c>
      <c r="I55" s="10">
        <v>215</v>
      </c>
      <c r="J55" s="8">
        <f t="shared" si="1"/>
        <v>215</v>
      </c>
      <c r="K55" s="2"/>
      <c r="L55" s="13"/>
      <c r="M55" s="13"/>
      <c r="N55" s="13"/>
      <c r="O55" s="2"/>
      <c r="P55" s="2"/>
      <c r="Q55" s="2"/>
    </row>
    <row r="56" spans="1:17" ht="15.75" customHeight="1" x14ac:dyDescent="0.25">
      <c r="A56" s="8">
        <f t="shared" si="4"/>
        <v>44</v>
      </c>
      <c r="B56" s="12" t="s">
        <v>106</v>
      </c>
      <c r="C56" s="37">
        <v>0</v>
      </c>
      <c r="D56" s="10">
        <v>215</v>
      </c>
      <c r="E56" s="8">
        <f t="shared" si="0"/>
        <v>215</v>
      </c>
      <c r="F56" s="8">
        <f t="shared" si="5"/>
        <v>92</v>
      </c>
      <c r="G56" s="12" t="s">
        <v>107</v>
      </c>
      <c r="H56" s="37">
        <v>0</v>
      </c>
      <c r="I56" s="10">
        <v>215</v>
      </c>
      <c r="J56" s="8">
        <f t="shared" si="1"/>
        <v>215</v>
      </c>
      <c r="K56" s="2"/>
      <c r="L56" s="13"/>
      <c r="M56" s="13"/>
      <c r="N56" s="13"/>
      <c r="O56" s="2"/>
      <c r="P56" s="2"/>
      <c r="Q56" s="2"/>
    </row>
    <row r="57" spans="1:17" ht="15.75" customHeight="1" x14ac:dyDescent="0.25">
      <c r="A57" s="8">
        <f t="shared" si="4"/>
        <v>45</v>
      </c>
      <c r="B57" s="12" t="s">
        <v>108</v>
      </c>
      <c r="C57" s="37">
        <v>0</v>
      </c>
      <c r="D57" s="10">
        <v>215</v>
      </c>
      <c r="E57" s="8">
        <f t="shared" si="0"/>
        <v>215</v>
      </c>
      <c r="F57" s="8">
        <f t="shared" si="5"/>
        <v>93</v>
      </c>
      <c r="G57" s="12" t="s">
        <v>109</v>
      </c>
      <c r="H57" s="37">
        <v>0</v>
      </c>
      <c r="I57" s="10">
        <v>215</v>
      </c>
      <c r="J57" s="8">
        <f t="shared" si="1"/>
        <v>215</v>
      </c>
      <c r="K57" s="2"/>
      <c r="L57" s="14"/>
      <c r="M57" s="13"/>
      <c r="N57" s="15"/>
      <c r="O57" s="2"/>
      <c r="P57" s="2"/>
      <c r="Q57" s="2"/>
    </row>
    <row r="58" spans="1:17" ht="15.75" customHeight="1" x14ac:dyDescent="0.25">
      <c r="A58" s="8">
        <f t="shared" si="4"/>
        <v>46</v>
      </c>
      <c r="B58" s="12" t="s">
        <v>110</v>
      </c>
      <c r="C58" s="37">
        <v>0</v>
      </c>
      <c r="D58" s="10">
        <v>215</v>
      </c>
      <c r="E58" s="8">
        <f t="shared" si="0"/>
        <v>215</v>
      </c>
      <c r="F58" s="8">
        <f t="shared" si="5"/>
        <v>94</v>
      </c>
      <c r="G58" s="12" t="s">
        <v>111</v>
      </c>
      <c r="H58" s="37">
        <v>0</v>
      </c>
      <c r="I58" s="10">
        <v>215</v>
      </c>
      <c r="J58" s="8">
        <f t="shared" si="1"/>
        <v>215</v>
      </c>
      <c r="K58" s="2"/>
      <c r="L58" s="16"/>
      <c r="M58" s="13"/>
      <c r="N58" s="15"/>
      <c r="O58" s="2"/>
      <c r="P58" s="2"/>
      <c r="Q58" s="2"/>
    </row>
    <row r="59" spans="1:17" ht="15.75" customHeight="1" x14ac:dyDescent="0.25">
      <c r="A59" s="17">
        <f t="shared" si="4"/>
        <v>47</v>
      </c>
      <c r="B59" s="18" t="s">
        <v>112</v>
      </c>
      <c r="C59" s="37">
        <v>0</v>
      </c>
      <c r="D59" s="10">
        <v>215</v>
      </c>
      <c r="E59" s="17">
        <f t="shared" si="0"/>
        <v>215</v>
      </c>
      <c r="F59" s="17">
        <f t="shared" si="5"/>
        <v>95</v>
      </c>
      <c r="G59" s="18" t="s">
        <v>113</v>
      </c>
      <c r="H59" s="37">
        <v>0</v>
      </c>
      <c r="I59" s="10">
        <v>215</v>
      </c>
      <c r="J59" s="17">
        <f t="shared" si="1"/>
        <v>215</v>
      </c>
      <c r="K59" s="2"/>
      <c r="L59" s="16"/>
      <c r="M59" s="19"/>
      <c r="N59" s="15"/>
      <c r="O59" s="2"/>
      <c r="P59" s="2"/>
      <c r="Q59" s="2"/>
    </row>
    <row r="60" spans="1:17" ht="15.75" customHeight="1" x14ac:dyDescent="0.25">
      <c r="A60" s="17">
        <f t="shared" si="4"/>
        <v>48</v>
      </c>
      <c r="B60" s="18" t="s">
        <v>114</v>
      </c>
      <c r="C60" s="37">
        <v>0</v>
      </c>
      <c r="D60" s="10">
        <v>215</v>
      </c>
      <c r="E60" s="17">
        <f t="shared" si="0"/>
        <v>215</v>
      </c>
      <c r="F60" s="17">
        <f t="shared" si="5"/>
        <v>96</v>
      </c>
      <c r="G60" s="18" t="s">
        <v>115</v>
      </c>
      <c r="H60" s="37">
        <v>0</v>
      </c>
      <c r="I60" s="10">
        <v>215</v>
      </c>
      <c r="J60" s="17">
        <f t="shared" si="1"/>
        <v>215</v>
      </c>
      <c r="K60" s="2"/>
      <c r="L60" s="16"/>
      <c r="M60" s="19"/>
      <c r="N60" s="2"/>
      <c r="O60" s="2"/>
      <c r="P60" s="2"/>
      <c r="Q60" s="2"/>
    </row>
    <row r="61" spans="1:17" ht="30.75" customHeight="1" x14ac:dyDescent="0.3">
      <c r="A61" s="120" t="s">
        <v>116</v>
      </c>
      <c r="B61" s="121"/>
      <c r="C61" s="121"/>
      <c r="D61" s="122"/>
      <c r="E61" s="123" t="s">
        <v>117</v>
      </c>
      <c r="F61" s="124"/>
      <c r="G61" s="124"/>
      <c r="H61" s="124"/>
      <c r="I61" s="124"/>
      <c r="J61" s="125"/>
      <c r="K61" s="2"/>
      <c r="L61" s="14"/>
      <c r="M61" s="2"/>
      <c r="N61" s="2"/>
      <c r="O61" s="2"/>
      <c r="P61" s="2"/>
      <c r="Q61" s="2"/>
    </row>
    <row r="62" spans="1:17" ht="36" customHeight="1" x14ac:dyDescent="0.25">
      <c r="A62" s="128" t="s">
        <v>130</v>
      </c>
      <c r="B62" s="129"/>
      <c r="C62" s="129"/>
      <c r="D62" s="129"/>
      <c r="E62" s="129"/>
      <c r="F62" s="129"/>
      <c r="G62" s="130"/>
      <c r="H62" s="20" t="s">
        <v>118</v>
      </c>
      <c r="I62" s="20" t="s">
        <v>119</v>
      </c>
      <c r="J62" s="20" t="s">
        <v>120</v>
      </c>
      <c r="K62" s="2"/>
      <c r="L62" s="16"/>
      <c r="M62" s="7"/>
      <c r="N62" s="7"/>
      <c r="O62" s="7"/>
      <c r="P62" s="7"/>
      <c r="Q62" s="7"/>
    </row>
    <row r="63" spans="1:17" ht="22.5" customHeight="1" x14ac:dyDescent="0.25">
      <c r="A63" s="131"/>
      <c r="B63" s="132"/>
      <c r="C63" s="132"/>
      <c r="D63" s="132"/>
      <c r="E63" s="135" t="s">
        <v>193</v>
      </c>
      <c r="F63" s="136"/>
      <c r="G63" s="137"/>
      <c r="H63" s="21">
        <v>0</v>
      </c>
      <c r="I63" s="21">
        <v>5.2939999999999996</v>
      </c>
      <c r="J63" s="21">
        <f>H63+I63</f>
        <v>5.2939999999999996</v>
      </c>
      <c r="K63" s="2"/>
      <c r="L63" s="22">
        <f>221+243</f>
        <v>464</v>
      </c>
      <c r="M63" s="32">
        <f>L63/1000</f>
        <v>0.46400000000000002</v>
      </c>
      <c r="N63" s="4"/>
      <c r="O63" s="7"/>
      <c r="P63" s="7"/>
      <c r="Q63" s="7"/>
    </row>
    <row r="64" spans="1:17" ht="25.5" customHeight="1" x14ac:dyDescent="0.25">
      <c r="A64" s="133"/>
      <c r="B64" s="134"/>
      <c r="C64" s="134"/>
      <c r="D64" s="134"/>
      <c r="E64" s="138" t="s">
        <v>194</v>
      </c>
      <c r="F64" s="139"/>
      <c r="G64" s="140"/>
      <c r="H64" s="36">
        <f>K81</f>
        <v>0</v>
      </c>
      <c r="I64" s="36">
        <f>L81</f>
        <v>0.46400000000000002</v>
      </c>
      <c r="J64" s="36">
        <f>H64+I64</f>
        <v>0.46400000000000002</v>
      </c>
      <c r="K64" s="2"/>
      <c r="L64" s="24"/>
      <c r="M64" s="24"/>
      <c r="N64" s="4"/>
      <c r="O64" s="7"/>
      <c r="P64" s="7"/>
      <c r="Q64" s="7"/>
    </row>
    <row r="65" spans="1:17" ht="16.5" customHeight="1" x14ac:dyDescent="0.25">
      <c r="A65" s="25"/>
      <c r="B65" s="7" t="s">
        <v>121</v>
      </c>
      <c r="C65" s="7"/>
      <c r="D65" s="7"/>
      <c r="E65" s="7"/>
      <c r="F65" s="7"/>
      <c r="G65" s="7"/>
      <c r="H65" s="7"/>
      <c r="I65" s="7"/>
      <c r="J65" s="26"/>
      <c r="K65" s="2"/>
      <c r="L65" s="4"/>
      <c r="M65" s="4"/>
      <c r="N65" s="4"/>
      <c r="O65" s="23" t="s">
        <v>122</v>
      </c>
      <c r="P65" s="23" t="s">
        <v>123</v>
      </c>
      <c r="Q65" s="7"/>
    </row>
    <row r="66" spans="1:17" ht="31.5" customHeight="1" x14ac:dyDescent="0.25">
      <c r="A66" s="141" t="s">
        <v>195</v>
      </c>
      <c r="B66" s="142"/>
      <c r="C66" s="142"/>
      <c r="D66" s="142"/>
      <c r="E66" s="142"/>
      <c r="F66" s="142"/>
      <c r="G66" s="142"/>
      <c r="H66" s="142"/>
      <c r="I66" s="142"/>
      <c r="J66" s="143"/>
      <c r="K66" s="2" t="s">
        <v>124</v>
      </c>
      <c r="L66" s="24"/>
      <c r="M66" s="27">
        <v>0</v>
      </c>
      <c r="N66" s="28">
        <v>0.58899999999999997</v>
      </c>
      <c r="O66" s="29">
        <f>M66+N66</f>
        <v>0.58899999999999997</v>
      </c>
      <c r="P66" s="29">
        <f>O66/J63*100</f>
        <v>11.12580279561768</v>
      </c>
      <c r="Q66" s="7"/>
    </row>
    <row r="67" spans="1:17" ht="25.5" customHeight="1" x14ac:dyDescent="0.25">
      <c r="A67" s="30"/>
      <c r="B67" s="31"/>
      <c r="C67" s="31"/>
      <c r="D67" s="31"/>
      <c r="E67" s="31"/>
      <c r="F67" s="31"/>
      <c r="G67" s="31"/>
      <c r="H67" s="144" t="s">
        <v>125</v>
      </c>
      <c r="I67" s="145"/>
      <c r="J67" s="146"/>
      <c r="K67" s="2"/>
      <c r="L67" s="4"/>
      <c r="M67" s="29">
        <f>H63+H64</f>
        <v>0</v>
      </c>
      <c r="N67" s="29">
        <f>I63+I64-N66-(2*0.018)-M66</f>
        <v>5.1330000000000009</v>
      </c>
      <c r="O67" s="7"/>
      <c r="P67" s="7"/>
      <c r="Q67" s="7"/>
    </row>
    <row r="68" spans="1:17" ht="33.75" customHeight="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4"/>
      <c r="M68" s="32">
        <f>M67/24</f>
        <v>0</v>
      </c>
      <c r="N68" s="32">
        <f>N67/24</f>
        <v>0.21387500000000004</v>
      </c>
      <c r="O68" s="23"/>
      <c r="P68" s="32">
        <f>M68+N68</f>
        <v>0.21387500000000004</v>
      </c>
      <c r="Q68" s="7"/>
    </row>
    <row r="69" spans="1:17" ht="15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7"/>
      <c r="M69" s="29">
        <f>M68*1000</f>
        <v>0</v>
      </c>
      <c r="N69" s="29">
        <f>N68*1000</f>
        <v>213.87500000000003</v>
      </c>
      <c r="O69" s="23"/>
      <c r="P69" s="29">
        <f>M69+N69</f>
        <v>213.87500000000003</v>
      </c>
      <c r="Q69" s="7"/>
    </row>
    <row r="70" spans="1:17" ht="15.75" customHeight="1" x14ac:dyDescent="0.25">
      <c r="A70" s="2"/>
      <c r="B70" s="2"/>
      <c r="C70" s="2"/>
      <c r="D70" s="2"/>
      <c r="E70" s="2"/>
      <c r="F70" s="2" t="s">
        <v>124</v>
      </c>
      <c r="G70" s="2"/>
      <c r="H70" s="2"/>
      <c r="I70" s="2"/>
      <c r="J70" s="2"/>
      <c r="K70" s="2"/>
      <c r="L70" s="2"/>
      <c r="M70" s="34"/>
      <c r="N70" s="34"/>
      <c r="O70" s="2"/>
      <c r="P70" s="2"/>
      <c r="Q70" s="2"/>
    </row>
    <row r="71" spans="1:17" ht="15.75" customHeight="1" x14ac:dyDescent="0.25">
      <c r="A71" s="126"/>
      <c r="B71" s="127"/>
      <c r="C71" s="127"/>
      <c r="D71" s="127"/>
      <c r="E71" s="62"/>
      <c r="F71" s="2"/>
      <c r="G71" s="2"/>
      <c r="H71" s="2"/>
      <c r="I71" s="2"/>
      <c r="J71" s="62"/>
      <c r="K71" s="2"/>
      <c r="L71" s="2"/>
      <c r="M71" s="2"/>
      <c r="N71" s="2"/>
      <c r="O71" s="2"/>
      <c r="P71" s="2"/>
      <c r="Q71" s="2"/>
    </row>
    <row r="72" spans="1:17" ht="15.75" customHeight="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</row>
    <row r="73" spans="1:17" ht="15.75" customHeight="1" x14ac:dyDescent="0.25">
      <c r="A73" s="2"/>
      <c r="B73" s="2"/>
      <c r="C73" s="2"/>
      <c r="D73" s="2"/>
      <c r="E73" s="33"/>
      <c r="F73" s="2"/>
      <c r="G73" s="2"/>
      <c r="H73" s="2"/>
      <c r="I73" s="2"/>
      <c r="J73" s="2"/>
      <c r="K73" s="16"/>
      <c r="L73" s="16"/>
      <c r="M73" s="2"/>
      <c r="N73" s="2"/>
      <c r="O73" s="2"/>
      <c r="P73" s="2"/>
      <c r="Q73" s="2"/>
    </row>
    <row r="74" spans="1:17" ht="15.75" customHeight="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16"/>
      <c r="L74" s="16"/>
      <c r="M74" s="2"/>
      <c r="N74" s="2"/>
      <c r="O74" s="2"/>
      <c r="P74" s="2"/>
      <c r="Q74" s="2"/>
    </row>
    <row r="75" spans="1:17" ht="15.7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16"/>
      <c r="L75" s="16"/>
      <c r="M75" s="2"/>
      <c r="N75" s="2"/>
      <c r="O75" s="2"/>
      <c r="P75" s="2"/>
      <c r="Q75" s="2"/>
    </row>
    <row r="76" spans="1:17" ht="15.7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</row>
    <row r="77" spans="1:17" ht="15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 ht="15.7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17" ht="15.7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3" t="s">
        <v>126</v>
      </c>
      <c r="L79" s="23" t="s">
        <v>127</v>
      </c>
      <c r="M79" s="23" t="s">
        <v>128</v>
      </c>
      <c r="N79" s="23" t="s">
        <v>129</v>
      </c>
      <c r="O79" s="2"/>
      <c r="P79" s="2"/>
      <c r="Q79" s="2"/>
    </row>
    <row r="80" spans="1:17" ht="15.7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9">
        <v>0</v>
      </c>
      <c r="L80" s="29">
        <v>0.48975000000000002</v>
      </c>
      <c r="M80" s="32">
        <f>K80+L80</f>
        <v>0.48975000000000002</v>
      </c>
      <c r="N80" s="32">
        <f>M80-M63</f>
        <v>2.5749999999999995E-2</v>
      </c>
      <c r="O80" s="2"/>
      <c r="P80" s="2"/>
      <c r="Q80" s="2"/>
    </row>
    <row r="81" spans="1:17" ht="15.7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35">
        <v>0</v>
      </c>
      <c r="L81" s="35">
        <f>L80-N80</f>
        <v>0.46400000000000002</v>
      </c>
      <c r="M81" s="32">
        <f>K81+L81</f>
        <v>0.46400000000000002</v>
      </c>
      <c r="N81" s="32">
        <f>N80/2</f>
        <v>1.2874999999999998E-2</v>
      </c>
      <c r="O81" s="2"/>
      <c r="P81" s="2"/>
      <c r="Q81" s="2"/>
    </row>
    <row r="82" spans="1:17" ht="15.7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</row>
    <row r="83" spans="1:17" ht="15.7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1:17" ht="15.7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1:17" ht="15.7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1:17" ht="15.7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1:17" ht="15.7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1:17" ht="15.7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1:17" ht="15.7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1:17" ht="15.7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1:17" ht="15.7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1:17" ht="15.7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1:17" ht="15.7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1:17" ht="15.7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1:17" ht="15.7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1:17" ht="15.7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1:17" ht="15.7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1:17" ht="15.7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1:17" ht="15.7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spans="1:17" ht="15.7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</sheetData>
  <mergeCells count="37">
    <mergeCell ref="L11:L12"/>
    <mergeCell ref="M11:N11"/>
    <mergeCell ref="A61:D61"/>
    <mergeCell ref="E61:J61"/>
    <mergeCell ref="A71:D71"/>
    <mergeCell ref="A62:G62"/>
    <mergeCell ref="A63:D64"/>
    <mergeCell ref="E63:G63"/>
    <mergeCell ref="E64:G64"/>
    <mergeCell ref="A66:J66"/>
    <mergeCell ref="H67:J67"/>
    <mergeCell ref="A9:B9"/>
    <mergeCell ref="C9:J9"/>
    <mergeCell ref="A10:B10"/>
    <mergeCell ref="C10:J10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A6:B6"/>
    <mergeCell ref="C6:J6"/>
    <mergeCell ref="A7:B7"/>
    <mergeCell ref="C7:J7"/>
    <mergeCell ref="A8:B8"/>
    <mergeCell ref="C8:J8"/>
    <mergeCell ref="A1:J1"/>
    <mergeCell ref="A2:J2"/>
    <mergeCell ref="A3:J3"/>
    <mergeCell ref="A4:J4"/>
    <mergeCell ref="A5:B5"/>
    <mergeCell ref="C5:J5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0"/>
  <sheetViews>
    <sheetView workbookViewId="0">
      <selection activeCell="L11" sqref="L11:N38"/>
    </sheetView>
  </sheetViews>
  <sheetFormatPr defaultColWidth="14.42578125" defaultRowHeight="15" x14ac:dyDescent="0.25"/>
  <cols>
    <col min="1" max="1" width="10.5703125" style="65" customWidth="1"/>
    <col min="2" max="2" width="18.5703125" style="65" customWidth="1"/>
    <col min="3" max="4" width="12.7109375" style="65" customWidth="1"/>
    <col min="5" max="5" width="14.7109375" style="65" customWidth="1"/>
    <col min="6" max="6" width="12.42578125" style="65" customWidth="1"/>
    <col min="7" max="7" width="15.140625" style="65" customWidth="1"/>
    <col min="8" max="9" width="12.7109375" style="65" customWidth="1"/>
    <col min="10" max="10" width="15" style="65" customWidth="1"/>
    <col min="11" max="11" width="9.140625" style="65" customWidth="1"/>
    <col min="12" max="12" width="13" style="65" customWidth="1"/>
    <col min="13" max="13" width="12.7109375" style="65" customWidth="1"/>
    <col min="14" max="14" width="14.28515625" style="65" customWidth="1"/>
    <col min="15" max="15" width="7.85546875" style="65" customWidth="1"/>
    <col min="16" max="17" width="9.140625" style="65" customWidth="1"/>
    <col min="18" max="16384" width="14.42578125" style="65"/>
  </cols>
  <sheetData>
    <row r="1" spans="1:17" ht="24" x14ac:dyDescent="0.4">
      <c r="A1" s="101" t="s">
        <v>0</v>
      </c>
      <c r="B1" s="102"/>
      <c r="C1" s="102"/>
      <c r="D1" s="102"/>
      <c r="E1" s="102"/>
      <c r="F1" s="102"/>
      <c r="G1" s="102"/>
      <c r="H1" s="102"/>
      <c r="I1" s="102"/>
      <c r="J1" s="103"/>
      <c r="K1" s="1"/>
      <c r="L1" s="2"/>
      <c r="M1" s="2"/>
      <c r="N1" s="2"/>
      <c r="O1" s="3"/>
      <c r="P1" s="4" t="s">
        <v>1</v>
      </c>
      <c r="Q1" s="2"/>
    </row>
    <row r="2" spans="1:17" ht="18.75" x14ac:dyDescent="0.3">
      <c r="A2" s="104" t="s">
        <v>2</v>
      </c>
      <c r="B2" s="102"/>
      <c r="C2" s="102"/>
      <c r="D2" s="102"/>
      <c r="E2" s="102"/>
      <c r="F2" s="102"/>
      <c r="G2" s="102"/>
      <c r="H2" s="102"/>
      <c r="I2" s="102"/>
      <c r="J2" s="103"/>
      <c r="K2" s="2"/>
      <c r="L2" s="2"/>
      <c r="M2" s="2"/>
      <c r="N2" s="2"/>
      <c r="O2" s="5"/>
      <c r="P2" s="4" t="s">
        <v>3</v>
      </c>
      <c r="Q2" s="2"/>
    </row>
    <row r="3" spans="1:17" ht="18.75" customHeight="1" x14ac:dyDescent="0.25">
      <c r="A3" s="105" t="s">
        <v>196</v>
      </c>
      <c r="B3" s="106"/>
      <c r="C3" s="106"/>
      <c r="D3" s="106"/>
      <c r="E3" s="106"/>
      <c r="F3" s="106"/>
      <c r="G3" s="106"/>
      <c r="H3" s="106"/>
      <c r="I3" s="106"/>
      <c r="J3" s="107"/>
      <c r="K3" s="6"/>
      <c r="L3" s="6"/>
      <c r="N3" s="6"/>
      <c r="O3" s="6"/>
      <c r="P3" s="6"/>
      <c r="Q3" s="6"/>
    </row>
    <row r="4" spans="1:17" ht="24" x14ac:dyDescent="0.4">
      <c r="A4" s="101" t="s">
        <v>4</v>
      </c>
      <c r="B4" s="102"/>
      <c r="C4" s="102"/>
      <c r="D4" s="102"/>
      <c r="E4" s="102"/>
      <c r="F4" s="102"/>
      <c r="G4" s="102"/>
      <c r="H4" s="102"/>
      <c r="I4" s="102"/>
      <c r="J4" s="103"/>
      <c r="K4" s="2"/>
      <c r="L4" s="2"/>
      <c r="M4" s="6"/>
      <c r="N4" s="2"/>
      <c r="O4" s="2"/>
      <c r="P4" s="2"/>
      <c r="Q4" s="2"/>
    </row>
    <row r="5" spans="1:17" x14ac:dyDescent="0.25">
      <c r="A5" s="108" t="s">
        <v>5</v>
      </c>
      <c r="B5" s="103"/>
      <c r="C5" s="109" t="s">
        <v>6</v>
      </c>
      <c r="D5" s="102"/>
      <c r="E5" s="102"/>
      <c r="F5" s="102"/>
      <c r="G5" s="102"/>
      <c r="H5" s="102"/>
      <c r="I5" s="102"/>
      <c r="J5" s="103"/>
      <c r="K5" s="2"/>
      <c r="L5" s="2"/>
      <c r="M5" s="2"/>
      <c r="N5" s="2"/>
      <c r="O5" s="2"/>
      <c r="P5" s="2"/>
      <c r="Q5" s="2"/>
    </row>
    <row r="6" spans="1:17" ht="45" customHeight="1" x14ac:dyDescent="0.25">
      <c r="A6" s="110" t="s">
        <v>7</v>
      </c>
      <c r="B6" s="103"/>
      <c r="C6" s="111" t="s">
        <v>8</v>
      </c>
      <c r="D6" s="102"/>
      <c r="E6" s="102"/>
      <c r="F6" s="102"/>
      <c r="G6" s="102"/>
      <c r="H6" s="102"/>
      <c r="I6" s="102"/>
      <c r="J6" s="103"/>
      <c r="K6" s="2"/>
      <c r="L6" s="2"/>
      <c r="M6" s="2"/>
      <c r="N6" s="2"/>
      <c r="O6" s="2"/>
      <c r="P6" s="2"/>
      <c r="Q6" s="2"/>
    </row>
    <row r="7" spans="1:17" x14ac:dyDescent="0.25">
      <c r="A7" s="110" t="s">
        <v>9</v>
      </c>
      <c r="B7" s="103"/>
      <c r="C7" s="112" t="s">
        <v>10</v>
      </c>
      <c r="D7" s="102"/>
      <c r="E7" s="102"/>
      <c r="F7" s="102"/>
      <c r="G7" s="102"/>
      <c r="H7" s="102"/>
      <c r="I7" s="102"/>
      <c r="J7" s="103"/>
      <c r="K7" s="2"/>
      <c r="L7" s="2"/>
      <c r="M7" s="2"/>
      <c r="N7" s="2"/>
      <c r="O7" s="2"/>
      <c r="P7" s="2"/>
      <c r="Q7" s="2"/>
    </row>
    <row r="8" spans="1:17" x14ac:dyDescent="0.25">
      <c r="A8" s="110" t="s">
        <v>11</v>
      </c>
      <c r="B8" s="103"/>
      <c r="C8" s="112" t="s">
        <v>12</v>
      </c>
      <c r="D8" s="102"/>
      <c r="E8" s="102"/>
      <c r="F8" s="102"/>
      <c r="G8" s="102"/>
      <c r="H8" s="102"/>
      <c r="I8" s="102"/>
      <c r="J8" s="103"/>
      <c r="K8" s="2"/>
      <c r="L8" s="2"/>
      <c r="M8" s="2"/>
      <c r="N8" s="2"/>
      <c r="O8" s="2"/>
      <c r="P8" s="2"/>
      <c r="Q8" s="2"/>
    </row>
    <row r="9" spans="1:17" x14ac:dyDescent="0.25">
      <c r="A9" s="113" t="s">
        <v>13</v>
      </c>
      <c r="B9" s="103"/>
      <c r="C9" s="114" t="s">
        <v>197</v>
      </c>
      <c r="D9" s="115"/>
      <c r="E9" s="115"/>
      <c r="F9" s="115"/>
      <c r="G9" s="115"/>
      <c r="H9" s="115"/>
      <c r="I9" s="115"/>
      <c r="J9" s="116"/>
      <c r="K9" s="6"/>
      <c r="L9" s="6"/>
      <c r="M9" s="6"/>
      <c r="N9" s="6"/>
      <c r="O9" s="6"/>
      <c r="P9" s="6"/>
      <c r="Q9" s="6"/>
    </row>
    <row r="10" spans="1:17" x14ac:dyDescent="0.25">
      <c r="A10" s="110" t="s">
        <v>14</v>
      </c>
      <c r="B10" s="103"/>
      <c r="C10" s="114"/>
      <c r="D10" s="115"/>
      <c r="E10" s="115"/>
      <c r="F10" s="115"/>
      <c r="G10" s="115"/>
      <c r="H10" s="115"/>
      <c r="I10" s="115"/>
      <c r="J10" s="116"/>
      <c r="K10" s="2"/>
      <c r="L10" s="2"/>
      <c r="M10" s="2"/>
      <c r="N10" s="2"/>
      <c r="O10" s="2"/>
      <c r="P10" s="2"/>
      <c r="Q10" s="2"/>
    </row>
    <row r="11" spans="1:17" ht="33" customHeight="1" x14ac:dyDescent="0.25">
      <c r="A11" s="117" t="s">
        <v>15</v>
      </c>
      <c r="B11" s="117" t="s">
        <v>16</v>
      </c>
      <c r="C11" s="119" t="s">
        <v>17</v>
      </c>
      <c r="D11" s="119" t="s">
        <v>18</v>
      </c>
      <c r="E11" s="117" t="s">
        <v>19</v>
      </c>
      <c r="F11" s="117" t="s">
        <v>15</v>
      </c>
      <c r="G11" s="117" t="s">
        <v>16</v>
      </c>
      <c r="H11" s="119" t="s">
        <v>17</v>
      </c>
      <c r="I11" s="119" t="s">
        <v>18</v>
      </c>
      <c r="J11" s="117" t="s">
        <v>19</v>
      </c>
      <c r="K11" s="2"/>
      <c r="L11" s="147" t="s">
        <v>16</v>
      </c>
      <c r="M11" s="148" t="s">
        <v>287</v>
      </c>
      <c r="N11" s="148"/>
      <c r="O11" s="2"/>
      <c r="P11" s="2"/>
      <c r="Q11" s="2"/>
    </row>
    <row r="12" spans="1:17" ht="13.5" customHeight="1" x14ac:dyDescent="0.25">
      <c r="A12" s="118"/>
      <c r="B12" s="118"/>
      <c r="C12" s="118"/>
      <c r="D12" s="118"/>
      <c r="E12" s="118"/>
      <c r="F12" s="118"/>
      <c r="G12" s="118"/>
      <c r="H12" s="118"/>
      <c r="I12" s="118"/>
      <c r="J12" s="118"/>
      <c r="K12" s="2"/>
      <c r="L12" s="147"/>
      <c r="M12" s="7" t="s">
        <v>17</v>
      </c>
      <c r="N12" s="2" t="s">
        <v>18</v>
      </c>
      <c r="O12" s="2"/>
      <c r="P12" s="2"/>
      <c r="Q12" s="2"/>
    </row>
    <row r="13" spans="1:17" x14ac:dyDescent="0.25">
      <c r="A13" s="8">
        <v>1</v>
      </c>
      <c r="B13" s="9" t="s">
        <v>20</v>
      </c>
      <c r="C13" s="37">
        <v>0</v>
      </c>
      <c r="D13" s="10">
        <v>215</v>
      </c>
      <c r="E13" s="11">
        <f t="shared" ref="E13:E60" si="0">SUM(C13,D13)</f>
        <v>215</v>
      </c>
      <c r="F13" s="8">
        <v>49</v>
      </c>
      <c r="G13" s="12" t="s">
        <v>21</v>
      </c>
      <c r="H13" s="37">
        <v>0</v>
      </c>
      <c r="I13" s="10">
        <v>215</v>
      </c>
      <c r="J13" s="8">
        <f t="shared" ref="J13:J60" si="1">SUM(H13,I13)</f>
        <v>215</v>
      </c>
      <c r="K13" s="2"/>
      <c r="L13" s="2"/>
      <c r="M13" s="7"/>
      <c r="N13" s="7"/>
      <c r="O13" s="2"/>
      <c r="P13" s="2"/>
      <c r="Q13" s="2"/>
    </row>
    <row r="14" spans="1:17" x14ac:dyDescent="0.25">
      <c r="A14" s="8">
        <f t="shared" ref="A14:A36" si="2">A13+1</f>
        <v>2</v>
      </c>
      <c r="B14" s="9" t="s">
        <v>22</v>
      </c>
      <c r="C14" s="37">
        <v>0</v>
      </c>
      <c r="D14" s="10">
        <v>215</v>
      </c>
      <c r="E14" s="11">
        <f t="shared" si="0"/>
        <v>215</v>
      </c>
      <c r="F14" s="8">
        <f t="shared" ref="F14:F36" si="3">F13+1</f>
        <v>50</v>
      </c>
      <c r="G14" s="12" t="s">
        <v>23</v>
      </c>
      <c r="H14" s="37">
        <v>0</v>
      </c>
      <c r="I14" s="10">
        <v>215</v>
      </c>
      <c r="J14" s="8">
        <f t="shared" si="1"/>
        <v>215</v>
      </c>
      <c r="K14" s="2"/>
      <c r="L14" s="2" t="s">
        <v>20</v>
      </c>
      <c r="M14" s="7">
        <f>AVERAGE(C13:C16)</f>
        <v>0</v>
      </c>
      <c r="N14" s="7">
        <f>AVERAGE(D13:D16)</f>
        <v>215</v>
      </c>
      <c r="O14" s="2"/>
      <c r="P14" s="2"/>
      <c r="Q14" s="2"/>
    </row>
    <row r="15" spans="1:17" x14ac:dyDescent="0.25">
      <c r="A15" s="8">
        <f t="shared" si="2"/>
        <v>3</v>
      </c>
      <c r="B15" s="9" t="s">
        <v>24</v>
      </c>
      <c r="C15" s="37">
        <v>0</v>
      </c>
      <c r="D15" s="10">
        <v>215</v>
      </c>
      <c r="E15" s="11">
        <f t="shared" si="0"/>
        <v>215</v>
      </c>
      <c r="F15" s="8">
        <f t="shared" si="3"/>
        <v>51</v>
      </c>
      <c r="G15" s="12" t="s">
        <v>25</v>
      </c>
      <c r="H15" s="37">
        <v>0</v>
      </c>
      <c r="I15" s="10">
        <v>215</v>
      </c>
      <c r="J15" s="8">
        <f t="shared" si="1"/>
        <v>215</v>
      </c>
      <c r="K15" s="2"/>
      <c r="L15" s="2" t="s">
        <v>28</v>
      </c>
      <c r="M15" s="7">
        <f>AVERAGE(C17:C20)</f>
        <v>0</v>
      </c>
      <c r="N15" s="7">
        <f>AVERAGE(D17:D20)</f>
        <v>215</v>
      </c>
      <c r="O15" s="2"/>
      <c r="P15" s="2"/>
      <c r="Q15" s="2"/>
    </row>
    <row r="16" spans="1:17" x14ac:dyDescent="0.25">
      <c r="A16" s="8">
        <f t="shared" si="2"/>
        <v>4</v>
      </c>
      <c r="B16" s="9" t="s">
        <v>26</v>
      </c>
      <c r="C16" s="37">
        <v>0</v>
      </c>
      <c r="D16" s="10">
        <v>215</v>
      </c>
      <c r="E16" s="11">
        <f t="shared" si="0"/>
        <v>215</v>
      </c>
      <c r="F16" s="8">
        <f t="shared" si="3"/>
        <v>52</v>
      </c>
      <c r="G16" s="12" t="s">
        <v>27</v>
      </c>
      <c r="H16" s="37">
        <v>0</v>
      </c>
      <c r="I16" s="10">
        <v>215</v>
      </c>
      <c r="J16" s="8">
        <f t="shared" si="1"/>
        <v>215</v>
      </c>
      <c r="K16" s="2"/>
      <c r="L16" s="2" t="s">
        <v>36</v>
      </c>
      <c r="M16" s="7">
        <f>AVERAGE(C21:C24)</f>
        <v>0</v>
      </c>
      <c r="N16" s="7">
        <f>AVERAGE(D21:D24)</f>
        <v>215</v>
      </c>
      <c r="O16" s="2"/>
      <c r="P16" s="2"/>
      <c r="Q16" s="2"/>
    </row>
    <row r="17" spans="1:17" x14ac:dyDescent="0.25">
      <c r="A17" s="8">
        <f t="shared" si="2"/>
        <v>5</v>
      </c>
      <c r="B17" s="9" t="s">
        <v>28</v>
      </c>
      <c r="C17" s="37">
        <v>0</v>
      </c>
      <c r="D17" s="10">
        <v>215</v>
      </c>
      <c r="E17" s="11">
        <f t="shared" si="0"/>
        <v>215</v>
      </c>
      <c r="F17" s="8">
        <f t="shared" si="3"/>
        <v>53</v>
      </c>
      <c r="G17" s="12" t="s">
        <v>29</v>
      </c>
      <c r="H17" s="37">
        <v>0</v>
      </c>
      <c r="I17" s="10">
        <v>215</v>
      </c>
      <c r="J17" s="8">
        <f t="shared" si="1"/>
        <v>215</v>
      </c>
      <c r="K17" s="2"/>
      <c r="L17" s="2" t="s">
        <v>44</v>
      </c>
      <c r="M17" s="7">
        <f>AVERAGE(C25:C28)</f>
        <v>0</v>
      </c>
      <c r="N17" s="7">
        <f>AVERAGE(D25:D28)</f>
        <v>215</v>
      </c>
      <c r="O17" s="2"/>
      <c r="P17" s="2"/>
      <c r="Q17" s="2"/>
    </row>
    <row r="18" spans="1:17" x14ac:dyDescent="0.25">
      <c r="A18" s="8">
        <f t="shared" si="2"/>
        <v>6</v>
      </c>
      <c r="B18" s="9" t="s">
        <v>30</v>
      </c>
      <c r="C18" s="37">
        <v>0</v>
      </c>
      <c r="D18" s="10">
        <v>215</v>
      </c>
      <c r="E18" s="11">
        <f t="shared" si="0"/>
        <v>215</v>
      </c>
      <c r="F18" s="8">
        <f t="shared" si="3"/>
        <v>54</v>
      </c>
      <c r="G18" s="12" t="s">
        <v>31</v>
      </c>
      <c r="H18" s="37">
        <v>0</v>
      </c>
      <c r="I18" s="10">
        <v>215</v>
      </c>
      <c r="J18" s="8">
        <f t="shared" si="1"/>
        <v>215</v>
      </c>
      <c r="K18" s="2"/>
      <c r="L18" s="2" t="s">
        <v>52</v>
      </c>
      <c r="M18" s="7">
        <f>AVERAGE(C29:C32)</f>
        <v>0</v>
      </c>
      <c r="N18" s="7">
        <f>AVERAGE(D29:D32)</f>
        <v>215</v>
      </c>
      <c r="O18" s="2"/>
      <c r="P18" s="2"/>
      <c r="Q18" s="2"/>
    </row>
    <row r="19" spans="1:17" x14ac:dyDescent="0.25">
      <c r="A19" s="8">
        <f t="shared" si="2"/>
        <v>7</v>
      </c>
      <c r="B19" s="9" t="s">
        <v>32</v>
      </c>
      <c r="C19" s="37">
        <v>0</v>
      </c>
      <c r="D19" s="10">
        <v>215</v>
      </c>
      <c r="E19" s="11">
        <f t="shared" si="0"/>
        <v>215</v>
      </c>
      <c r="F19" s="8">
        <f t="shared" si="3"/>
        <v>55</v>
      </c>
      <c r="G19" s="12" t="s">
        <v>33</v>
      </c>
      <c r="H19" s="37">
        <v>0</v>
      </c>
      <c r="I19" s="10">
        <v>215</v>
      </c>
      <c r="J19" s="8">
        <f t="shared" si="1"/>
        <v>215</v>
      </c>
      <c r="K19" s="2"/>
      <c r="L19" s="2" t="s">
        <v>60</v>
      </c>
      <c r="M19" s="7">
        <f>AVERAGE(C33:C36)</f>
        <v>0</v>
      </c>
      <c r="N19" s="7">
        <f>AVERAGE(D33:D36)</f>
        <v>215</v>
      </c>
      <c r="O19" s="2"/>
      <c r="P19" s="2"/>
      <c r="Q19" s="2"/>
    </row>
    <row r="20" spans="1:17" x14ac:dyDescent="0.25">
      <c r="A20" s="8">
        <f t="shared" si="2"/>
        <v>8</v>
      </c>
      <c r="B20" s="9" t="s">
        <v>34</v>
      </c>
      <c r="C20" s="37">
        <v>0</v>
      </c>
      <c r="D20" s="10">
        <v>215</v>
      </c>
      <c r="E20" s="11">
        <f t="shared" si="0"/>
        <v>215</v>
      </c>
      <c r="F20" s="8">
        <f t="shared" si="3"/>
        <v>56</v>
      </c>
      <c r="G20" s="12" t="s">
        <v>35</v>
      </c>
      <c r="H20" s="37">
        <v>0</v>
      </c>
      <c r="I20" s="10">
        <v>215</v>
      </c>
      <c r="J20" s="8">
        <f t="shared" si="1"/>
        <v>215</v>
      </c>
      <c r="K20" s="2"/>
      <c r="L20" s="2" t="s">
        <v>68</v>
      </c>
      <c r="M20" s="7">
        <f>AVERAGE(C37:C40)</f>
        <v>0</v>
      </c>
      <c r="N20" s="7">
        <f>AVERAGE(D37:D40)</f>
        <v>215</v>
      </c>
      <c r="O20" s="2"/>
      <c r="P20" s="2"/>
      <c r="Q20" s="2"/>
    </row>
    <row r="21" spans="1:17" ht="15.75" customHeight="1" x14ac:dyDescent="0.25">
      <c r="A21" s="8">
        <f t="shared" si="2"/>
        <v>9</v>
      </c>
      <c r="B21" s="9" t="s">
        <v>36</v>
      </c>
      <c r="C21" s="37">
        <v>0</v>
      </c>
      <c r="D21" s="10">
        <v>215</v>
      </c>
      <c r="E21" s="11">
        <f t="shared" si="0"/>
        <v>215</v>
      </c>
      <c r="F21" s="8">
        <f t="shared" si="3"/>
        <v>57</v>
      </c>
      <c r="G21" s="12" t="s">
        <v>37</v>
      </c>
      <c r="H21" s="37">
        <v>0</v>
      </c>
      <c r="I21" s="10">
        <v>215</v>
      </c>
      <c r="J21" s="8">
        <f t="shared" si="1"/>
        <v>215</v>
      </c>
      <c r="K21" s="2"/>
      <c r="L21" s="2" t="s">
        <v>76</v>
      </c>
      <c r="M21" s="7">
        <f>AVERAGE(C41:C44)</f>
        <v>0</v>
      </c>
      <c r="N21" s="7">
        <f>AVERAGE(D41:D44)</f>
        <v>215</v>
      </c>
      <c r="O21" s="2"/>
      <c r="P21" s="2"/>
      <c r="Q21" s="2"/>
    </row>
    <row r="22" spans="1:17" ht="15.75" customHeight="1" x14ac:dyDescent="0.25">
      <c r="A22" s="8">
        <f t="shared" si="2"/>
        <v>10</v>
      </c>
      <c r="B22" s="9" t="s">
        <v>38</v>
      </c>
      <c r="C22" s="37">
        <v>0</v>
      </c>
      <c r="D22" s="10">
        <v>215</v>
      </c>
      <c r="E22" s="11">
        <f t="shared" si="0"/>
        <v>215</v>
      </c>
      <c r="F22" s="8">
        <f t="shared" si="3"/>
        <v>58</v>
      </c>
      <c r="G22" s="12" t="s">
        <v>39</v>
      </c>
      <c r="H22" s="37">
        <v>0</v>
      </c>
      <c r="I22" s="10">
        <v>215</v>
      </c>
      <c r="J22" s="8">
        <f t="shared" si="1"/>
        <v>215</v>
      </c>
      <c r="K22" s="2"/>
      <c r="L22" s="2" t="s">
        <v>84</v>
      </c>
      <c r="M22" s="7">
        <f>AVERAGE(C45:C48)</f>
        <v>0</v>
      </c>
      <c r="N22" s="7">
        <f>AVERAGE(D45:D48)</f>
        <v>215</v>
      </c>
      <c r="O22" s="2"/>
      <c r="P22" s="2"/>
      <c r="Q22" s="2"/>
    </row>
    <row r="23" spans="1:17" ht="15.75" customHeight="1" x14ac:dyDescent="0.25">
      <c r="A23" s="8">
        <f t="shared" si="2"/>
        <v>11</v>
      </c>
      <c r="B23" s="9" t="s">
        <v>40</v>
      </c>
      <c r="C23" s="37">
        <v>0</v>
      </c>
      <c r="D23" s="10">
        <v>215</v>
      </c>
      <c r="E23" s="11">
        <f t="shared" si="0"/>
        <v>215</v>
      </c>
      <c r="F23" s="8">
        <f t="shared" si="3"/>
        <v>59</v>
      </c>
      <c r="G23" s="12" t="s">
        <v>41</v>
      </c>
      <c r="H23" s="37">
        <v>0</v>
      </c>
      <c r="I23" s="10">
        <v>215</v>
      </c>
      <c r="J23" s="8">
        <f t="shared" si="1"/>
        <v>215</v>
      </c>
      <c r="K23" s="2"/>
      <c r="L23" s="2" t="s">
        <v>92</v>
      </c>
      <c r="M23" s="7">
        <f>AVERAGE(C49:C52)</f>
        <v>0</v>
      </c>
      <c r="N23" s="7">
        <f>AVERAGE(D49:D52)</f>
        <v>215</v>
      </c>
      <c r="O23" s="2"/>
      <c r="P23" s="2"/>
      <c r="Q23" s="2"/>
    </row>
    <row r="24" spans="1:17" ht="15.75" customHeight="1" x14ac:dyDescent="0.25">
      <c r="A24" s="8">
        <f t="shared" si="2"/>
        <v>12</v>
      </c>
      <c r="B24" s="9" t="s">
        <v>42</v>
      </c>
      <c r="C24" s="37">
        <v>0</v>
      </c>
      <c r="D24" s="10">
        <v>215</v>
      </c>
      <c r="E24" s="11">
        <f t="shared" si="0"/>
        <v>215</v>
      </c>
      <c r="F24" s="8">
        <f t="shared" si="3"/>
        <v>60</v>
      </c>
      <c r="G24" s="12" t="s">
        <v>43</v>
      </c>
      <c r="H24" s="37">
        <v>0</v>
      </c>
      <c r="I24" s="10">
        <v>215</v>
      </c>
      <c r="J24" s="8">
        <f t="shared" si="1"/>
        <v>215</v>
      </c>
      <c r="K24" s="2"/>
      <c r="L24" s="13" t="s">
        <v>100</v>
      </c>
      <c r="M24" s="7">
        <f>AVERAGE(C53:C56)</f>
        <v>0</v>
      </c>
      <c r="N24" s="7">
        <f>AVERAGE(D53:D56)</f>
        <v>215</v>
      </c>
      <c r="O24" s="2"/>
      <c r="P24" s="2"/>
      <c r="Q24" s="2"/>
    </row>
    <row r="25" spans="1:17" ht="15.75" customHeight="1" x14ac:dyDescent="0.25">
      <c r="A25" s="8">
        <f t="shared" si="2"/>
        <v>13</v>
      </c>
      <c r="B25" s="9" t="s">
        <v>44</v>
      </c>
      <c r="C25" s="37">
        <v>0</v>
      </c>
      <c r="D25" s="10">
        <v>215</v>
      </c>
      <c r="E25" s="11">
        <f t="shared" si="0"/>
        <v>215</v>
      </c>
      <c r="F25" s="8">
        <f t="shared" si="3"/>
        <v>61</v>
      </c>
      <c r="G25" s="12" t="s">
        <v>45</v>
      </c>
      <c r="H25" s="37">
        <v>0</v>
      </c>
      <c r="I25" s="10">
        <v>215</v>
      </c>
      <c r="J25" s="8">
        <f t="shared" si="1"/>
        <v>215</v>
      </c>
      <c r="K25" s="2"/>
      <c r="L25" s="16" t="s">
        <v>108</v>
      </c>
      <c r="M25" s="7">
        <f>AVERAGE(C57:C60)</f>
        <v>0</v>
      </c>
      <c r="N25" s="7">
        <f>AVERAGE(D57:D60)</f>
        <v>215</v>
      </c>
      <c r="O25" s="2"/>
      <c r="P25" s="2"/>
      <c r="Q25" s="2"/>
    </row>
    <row r="26" spans="1:17" ht="15.75" customHeight="1" x14ac:dyDescent="0.25">
      <c r="A26" s="8">
        <f t="shared" si="2"/>
        <v>14</v>
      </c>
      <c r="B26" s="9" t="s">
        <v>46</v>
      </c>
      <c r="C26" s="37">
        <v>0</v>
      </c>
      <c r="D26" s="10">
        <v>215</v>
      </c>
      <c r="E26" s="11">
        <f t="shared" si="0"/>
        <v>215</v>
      </c>
      <c r="F26" s="8">
        <f t="shared" si="3"/>
        <v>62</v>
      </c>
      <c r="G26" s="12" t="s">
        <v>47</v>
      </c>
      <c r="H26" s="37">
        <v>0</v>
      </c>
      <c r="I26" s="10">
        <v>215</v>
      </c>
      <c r="J26" s="8">
        <f t="shared" si="1"/>
        <v>215</v>
      </c>
      <c r="K26" s="2"/>
      <c r="L26" s="16" t="s">
        <v>21</v>
      </c>
      <c r="M26" s="7">
        <f>AVERAGE(H13:H16)</f>
        <v>0</v>
      </c>
      <c r="N26" s="7">
        <f>AVERAGE(I13:I16)</f>
        <v>215</v>
      </c>
      <c r="O26" s="2"/>
      <c r="P26" s="2"/>
      <c r="Q26" s="2"/>
    </row>
    <row r="27" spans="1:17" ht="15.75" customHeight="1" x14ac:dyDescent="0.25">
      <c r="A27" s="8">
        <f t="shared" si="2"/>
        <v>15</v>
      </c>
      <c r="B27" s="9" t="s">
        <v>48</v>
      </c>
      <c r="C27" s="37">
        <v>0</v>
      </c>
      <c r="D27" s="10">
        <v>215</v>
      </c>
      <c r="E27" s="11">
        <f t="shared" si="0"/>
        <v>215</v>
      </c>
      <c r="F27" s="8">
        <f t="shared" si="3"/>
        <v>63</v>
      </c>
      <c r="G27" s="12" t="s">
        <v>49</v>
      </c>
      <c r="H27" s="37">
        <v>0</v>
      </c>
      <c r="I27" s="10">
        <v>215</v>
      </c>
      <c r="J27" s="8">
        <f t="shared" si="1"/>
        <v>215</v>
      </c>
      <c r="K27" s="2"/>
      <c r="L27" s="24" t="s">
        <v>29</v>
      </c>
      <c r="M27" s="7">
        <f>AVERAGE(H17:H20)</f>
        <v>0</v>
      </c>
      <c r="N27" s="7">
        <f>AVERAGE(I17:I20)</f>
        <v>215</v>
      </c>
      <c r="O27" s="2"/>
      <c r="P27" s="2"/>
      <c r="Q27" s="2"/>
    </row>
    <row r="28" spans="1:17" ht="15.75" customHeight="1" x14ac:dyDescent="0.25">
      <c r="A28" s="8">
        <f t="shared" si="2"/>
        <v>16</v>
      </c>
      <c r="B28" s="9" t="s">
        <v>50</v>
      </c>
      <c r="C28" s="37">
        <v>0</v>
      </c>
      <c r="D28" s="10">
        <v>215</v>
      </c>
      <c r="E28" s="11">
        <f t="shared" si="0"/>
        <v>215</v>
      </c>
      <c r="F28" s="8">
        <f t="shared" si="3"/>
        <v>64</v>
      </c>
      <c r="G28" s="12" t="s">
        <v>51</v>
      </c>
      <c r="H28" s="37">
        <v>0</v>
      </c>
      <c r="I28" s="10">
        <v>215</v>
      </c>
      <c r="J28" s="8">
        <f t="shared" si="1"/>
        <v>215</v>
      </c>
      <c r="K28" s="2"/>
      <c r="L28" s="2" t="s">
        <v>37</v>
      </c>
      <c r="M28" s="7">
        <f>AVERAGE(H21:H24)</f>
        <v>0</v>
      </c>
      <c r="N28" s="7">
        <f>AVERAGE(I21:I24)</f>
        <v>215</v>
      </c>
      <c r="O28" s="2"/>
      <c r="P28" s="2"/>
      <c r="Q28" s="2"/>
    </row>
    <row r="29" spans="1:17" ht="15.75" customHeight="1" x14ac:dyDescent="0.25">
      <c r="A29" s="8">
        <f t="shared" si="2"/>
        <v>17</v>
      </c>
      <c r="B29" s="9" t="s">
        <v>52</v>
      </c>
      <c r="C29" s="37">
        <v>0</v>
      </c>
      <c r="D29" s="10">
        <v>215</v>
      </c>
      <c r="E29" s="11">
        <f t="shared" si="0"/>
        <v>215</v>
      </c>
      <c r="F29" s="8">
        <f t="shared" si="3"/>
        <v>65</v>
      </c>
      <c r="G29" s="12" t="s">
        <v>53</v>
      </c>
      <c r="H29" s="37">
        <v>0</v>
      </c>
      <c r="I29" s="10">
        <v>215</v>
      </c>
      <c r="J29" s="8">
        <f t="shared" si="1"/>
        <v>215</v>
      </c>
      <c r="K29" s="2"/>
      <c r="L29" s="2" t="s">
        <v>45</v>
      </c>
      <c r="M29" s="7">
        <f>AVERAGE(H25:H28)</f>
        <v>0</v>
      </c>
      <c r="N29" s="7">
        <f>AVERAGE(I25:I28)</f>
        <v>215</v>
      </c>
      <c r="O29" s="2"/>
      <c r="P29" s="2"/>
      <c r="Q29" s="2"/>
    </row>
    <row r="30" spans="1:17" ht="15.75" customHeight="1" x14ac:dyDescent="0.25">
      <c r="A30" s="8">
        <f t="shared" si="2"/>
        <v>18</v>
      </c>
      <c r="B30" s="9" t="s">
        <v>54</v>
      </c>
      <c r="C30" s="37">
        <v>0</v>
      </c>
      <c r="D30" s="10">
        <v>215</v>
      </c>
      <c r="E30" s="11">
        <f t="shared" si="0"/>
        <v>215</v>
      </c>
      <c r="F30" s="8">
        <f t="shared" si="3"/>
        <v>66</v>
      </c>
      <c r="G30" s="12" t="s">
        <v>55</v>
      </c>
      <c r="H30" s="37">
        <v>0</v>
      </c>
      <c r="I30" s="10">
        <v>215</v>
      </c>
      <c r="J30" s="8">
        <f t="shared" si="1"/>
        <v>215</v>
      </c>
      <c r="K30" s="2"/>
      <c r="L30" s="2" t="s">
        <v>53</v>
      </c>
      <c r="M30" s="7">
        <f>AVERAGE(H29:H32)</f>
        <v>0</v>
      </c>
      <c r="N30" s="7">
        <f>AVERAGE(I29:I32)</f>
        <v>215</v>
      </c>
      <c r="O30" s="2"/>
      <c r="P30" s="2"/>
      <c r="Q30" s="2"/>
    </row>
    <row r="31" spans="1:17" ht="15.75" customHeight="1" x14ac:dyDescent="0.25">
      <c r="A31" s="8">
        <f t="shared" si="2"/>
        <v>19</v>
      </c>
      <c r="B31" s="9" t="s">
        <v>56</v>
      </c>
      <c r="C31" s="37">
        <v>0</v>
      </c>
      <c r="D31" s="10">
        <v>215</v>
      </c>
      <c r="E31" s="11">
        <f t="shared" si="0"/>
        <v>215</v>
      </c>
      <c r="F31" s="8">
        <f t="shared" si="3"/>
        <v>67</v>
      </c>
      <c r="G31" s="12" t="s">
        <v>57</v>
      </c>
      <c r="H31" s="37">
        <v>0</v>
      </c>
      <c r="I31" s="10">
        <v>215</v>
      </c>
      <c r="J31" s="8">
        <f t="shared" si="1"/>
        <v>215</v>
      </c>
      <c r="K31" s="2"/>
      <c r="L31" s="2" t="s">
        <v>61</v>
      </c>
      <c r="M31" s="7">
        <f>AVERAGE(H33:H36)</f>
        <v>0</v>
      </c>
      <c r="N31" s="7">
        <f>AVERAGE(I33:I36)</f>
        <v>215</v>
      </c>
      <c r="O31" s="2"/>
      <c r="P31" s="2"/>
      <c r="Q31" s="2"/>
    </row>
    <row r="32" spans="1:17" ht="15.75" customHeight="1" x14ac:dyDescent="0.25">
      <c r="A32" s="8">
        <f t="shared" si="2"/>
        <v>20</v>
      </c>
      <c r="B32" s="9" t="s">
        <v>58</v>
      </c>
      <c r="C32" s="37">
        <v>0</v>
      </c>
      <c r="D32" s="10">
        <v>215</v>
      </c>
      <c r="E32" s="11">
        <f t="shared" si="0"/>
        <v>215</v>
      </c>
      <c r="F32" s="8">
        <f t="shared" si="3"/>
        <v>68</v>
      </c>
      <c r="G32" s="12" t="s">
        <v>59</v>
      </c>
      <c r="H32" s="37">
        <v>0</v>
      </c>
      <c r="I32" s="10">
        <v>215</v>
      </c>
      <c r="J32" s="8">
        <f t="shared" si="1"/>
        <v>215</v>
      </c>
      <c r="K32" s="2"/>
      <c r="L32" s="2" t="s">
        <v>69</v>
      </c>
      <c r="M32" s="7">
        <f>AVERAGE(H37:H40)</f>
        <v>0</v>
      </c>
      <c r="N32" s="7">
        <f>AVERAGE(I37:I40)</f>
        <v>215</v>
      </c>
      <c r="O32" s="2"/>
      <c r="P32" s="2"/>
      <c r="Q32" s="2"/>
    </row>
    <row r="33" spans="1:17" ht="15.75" customHeight="1" x14ac:dyDescent="0.25">
      <c r="A33" s="8">
        <f t="shared" si="2"/>
        <v>21</v>
      </c>
      <c r="B33" s="9" t="s">
        <v>60</v>
      </c>
      <c r="C33" s="37">
        <v>0</v>
      </c>
      <c r="D33" s="10">
        <v>215</v>
      </c>
      <c r="E33" s="11">
        <f t="shared" si="0"/>
        <v>215</v>
      </c>
      <c r="F33" s="8">
        <f t="shared" si="3"/>
        <v>69</v>
      </c>
      <c r="G33" s="12" t="s">
        <v>61</v>
      </c>
      <c r="H33" s="37">
        <v>0</v>
      </c>
      <c r="I33" s="10">
        <v>215</v>
      </c>
      <c r="J33" s="8">
        <f t="shared" si="1"/>
        <v>215</v>
      </c>
      <c r="K33" s="2"/>
      <c r="L33" s="2" t="s">
        <v>77</v>
      </c>
      <c r="M33" s="7">
        <f>AVERAGE(H41:H44)</f>
        <v>0</v>
      </c>
      <c r="N33" s="7">
        <f>AVERAGE(I41:I44)</f>
        <v>215</v>
      </c>
      <c r="O33" s="2"/>
      <c r="P33" s="2"/>
      <c r="Q33" s="2"/>
    </row>
    <row r="34" spans="1:17" ht="15.75" customHeight="1" x14ac:dyDescent="0.25">
      <c r="A34" s="8">
        <f t="shared" si="2"/>
        <v>22</v>
      </c>
      <c r="B34" s="9" t="s">
        <v>62</v>
      </c>
      <c r="C34" s="37">
        <v>0</v>
      </c>
      <c r="D34" s="10">
        <v>215</v>
      </c>
      <c r="E34" s="11">
        <f t="shared" si="0"/>
        <v>215</v>
      </c>
      <c r="F34" s="8">
        <f t="shared" si="3"/>
        <v>70</v>
      </c>
      <c r="G34" s="12" t="s">
        <v>63</v>
      </c>
      <c r="H34" s="37">
        <v>0</v>
      </c>
      <c r="I34" s="10">
        <v>215</v>
      </c>
      <c r="J34" s="8">
        <f t="shared" si="1"/>
        <v>215</v>
      </c>
      <c r="K34" s="2"/>
      <c r="L34" s="2" t="s">
        <v>85</v>
      </c>
      <c r="M34" s="7">
        <f>AVERAGE(H45:H48)</f>
        <v>0</v>
      </c>
      <c r="N34" s="7">
        <f>AVERAGE(I45:I48)</f>
        <v>215</v>
      </c>
      <c r="O34" s="2"/>
      <c r="P34" s="2"/>
      <c r="Q34" s="2"/>
    </row>
    <row r="35" spans="1:17" ht="15.75" customHeight="1" x14ac:dyDescent="0.25">
      <c r="A35" s="8">
        <f t="shared" si="2"/>
        <v>23</v>
      </c>
      <c r="B35" s="9" t="s">
        <v>64</v>
      </c>
      <c r="C35" s="37">
        <v>0</v>
      </c>
      <c r="D35" s="10">
        <v>215</v>
      </c>
      <c r="E35" s="11">
        <f t="shared" si="0"/>
        <v>215</v>
      </c>
      <c r="F35" s="8">
        <f t="shared" si="3"/>
        <v>71</v>
      </c>
      <c r="G35" s="12" t="s">
        <v>65</v>
      </c>
      <c r="H35" s="37">
        <v>0</v>
      </c>
      <c r="I35" s="10">
        <v>215</v>
      </c>
      <c r="J35" s="8">
        <f t="shared" si="1"/>
        <v>215</v>
      </c>
      <c r="K35" s="2"/>
      <c r="L35" s="2" t="s">
        <v>93</v>
      </c>
      <c r="M35" s="7">
        <f>AVERAGE(H49:H52)</f>
        <v>0</v>
      </c>
      <c r="N35" s="7">
        <f>AVERAGE(I49:I52)</f>
        <v>215</v>
      </c>
      <c r="O35" s="2"/>
      <c r="P35" s="2"/>
      <c r="Q35" s="2"/>
    </row>
    <row r="36" spans="1:17" ht="15.75" customHeight="1" x14ac:dyDescent="0.25">
      <c r="A36" s="8">
        <f t="shared" si="2"/>
        <v>24</v>
      </c>
      <c r="B36" s="9" t="s">
        <v>66</v>
      </c>
      <c r="C36" s="37">
        <v>0</v>
      </c>
      <c r="D36" s="10">
        <v>215</v>
      </c>
      <c r="E36" s="11">
        <f t="shared" si="0"/>
        <v>215</v>
      </c>
      <c r="F36" s="8">
        <f t="shared" si="3"/>
        <v>72</v>
      </c>
      <c r="G36" s="12" t="s">
        <v>67</v>
      </c>
      <c r="H36" s="37">
        <v>0</v>
      </c>
      <c r="I36" s="10">
        <v>215</v>
      </c>
      <c r="J36" s="8">
        <f t="shared" si="1"/>
        <v>215</v>
      </c>
      <c r="K36" s="2"/>
      <c r="L36" s="100" t="s">
        <v>101</v>
      </c>
      <c r="M36" s="7">
        <f>AVERAGE(H53:H56)</f>
        <v>0</v>
      </c>
      <c r="N36" s="7">
        <f>AVERAGE(I53:I56)</f>
        <v>215</v>
      </c>
      <c r="O36" s="2"/>
      <c r="P36" s="2"/>
      <c r="Q36" s="2"/>
    </row>
    <row r="37" spans="1:17" ht="15.75" customHeight="1" x14ac:dyDescent="0.25">
      <c r="A37" s="8">
        <v>25</v>
      </c>
      <c r="B37" s="9" t="s">
        <v>68</v>
      </c>
      <c r="C37" s="37">
        <v>0</v>
      </c>
      <c r="D37" s="10">
        <v>215</v>
      </c>
      <c r="E37" s="11">
        <f t="shared" si="0"/>
        <v>215</v>
      </c>
      <c r="F37" s="8">
        <v>73</v>
      </c>
      <c r="G37" s="12" t="s">
        <v>69</v>
      </c>
      <c r="H37" s="37">
        <v>0</v>
      </c>
      <c r="I37" s="10">
        <v>215</v>
      </c>
      <c r="J37" s="8">
        <f t="shared" si="1"/>
        <v>215</v>
      </c>
      <c r="K37" s="2"/>
      <c r="L37" s="100" t="s">
        <v>109</v>
      </c>
      <c r="M37" s="7">
        <f>AVERAGE(H57:H60)</f>
        <v>0</v>
      </c>
      <c r="N37" s="7">
        <f>AVERAGE(I57:I60)</f>
        <v>215</v>
      </c>
      <c r="O37" s="2"/>
      <c r="P37" s="2"/>
      <c r="Q37" s="2"/>
    </row>
    <row r="38" spans="1:17" ht="15.75" customHeight="1" x14ac:dyDescent="0.25">
      <c r="A38" s="8">
        <f t="shared" ref="A38:A60" si="4">A37+1</f>
        <v>26</v>
      </c>
      <c r="B38" s="9" t="s">
        <v>70</v>
      </c>
      <c r="C38" s="37">
        <v>0</v>
      </c>
      <c r="D38" s="10">
        <v>215</v>
      </c>
      <c r="E38" s="8">
        <f t="shared" si="0"/>
        <v>215</v>
      </c>
      <c r="F38" s="8">
        <f t="shared" ref="F38:F60" si="5">F37+1</f>
        <v>74</v>
      </c>
      <c r="G38" s="12" t="s">
        <v>71</v>
      </c>
      <c r="H38" s="37">
        <v>0</v>
      </c>
      <c r="I38" s="10">
        <v>215</v>
      </c>
      <c r="J38" s="8">
        <f t="shared" si="1"/>
        <v>215</v>
      </c>
      <c r="K38" s="2"/>
      <c r="L38" s="100" t="s">
        <v>288</v>
      </c>
      <c r="M38" s="100">
        <f>AVERAGE(M14:M37)</f>
        <v>0</v>
      </c>
      <c r="N38" s="100">
        <f>AVERAGE(N14:N37)</f>
        <v>215</v>
      </c>
      <c r="O38" s="2"/>
      <c r="P38" s="2"/>
      <c r="Q38" s="2"/>
    </row>
    <row r="39" spans="1:17" ht="15.75" customHeight="1" x14ac:dyDescent="0.25">
      <c r="A39" s="8">
        <f t="shared" si="4"/>
        <v>27</v>
      </c>
      <c r="B39" s="9" t="s">
        <v>72</v>
      </c>
      <c r="C39" s="37">
        <v>0</v>
      </c>
      <c r="D39" s="10">
        <v>215</v>
      </c>
      <c r="E39" s="8">
        <f t="shared" si="0"/>
        <v>215</v>
      </c>
      <c r="F39" s="8">
        <f t="shared" si="5"/>
        <v>75</v>
      </c>
      <c r="G39" s="12" t="s">
        <v>73</v>
      </c>
      <c r="H39" s="37">
        <v>0</v>
      </c>
      <c r="I39" s="10">
        <v>215</v>
      </c>
      <c r="J39" s="8">
        <f t="shared" si="1"/>
        <v>215</v>
      </c>
      <c r="K39" s="2"/>
      <c r="L39" s="2"/>
      <c r="M39" s="2"/>
      <c r="N39" s="2"/>
      <c r="O39" s="2"/>
      <c r="P39" s="2"/>
      <c r="Q39" s="2"/>
    </row>
    <row r="40" spans="1:17" ht="15.75" customHeight="1" x14ac:dyDescent="0.25">
      <c r="A40" s="8">
        <f t="shared" si="4"/>
        <v>28</v>
      </c>
      <c r="B40" s="9" t="s">
        <v>74</v>
      </c>
      <c r="C40" s="37">
        <v>0</v>
      </c>
      <c r="D40" s="10">
        <v>215</v>
      </c>
      <c r="E40" s="8">
        <f t="shared" si="0"/>
        <v>215</v>
      </c>
      <c r="F40" s="8">
        <f t="shared" si="5"/>
        <v>76</v>
      </c>
      <c r="G40" s="12" t="s">
        <v>75</v>
      </c>
      <c r="H40" s="37">
        <v>0</v>
      </c>
      <c r="I40" s="10">
        <v>215</v>
      </c>
      <c r="J40" s="8">
        <f t="shared" si="1"/>
        <v>215</v>
      </c>
      <c r="K40" s="2"/>
      <c r="L40" s="2"/>
      <c r="M40" s="2"/>
      <c r="N40" s="2"/>
      <c r="O40" s="2"/>
      <c r="P40" s="2"/>
      <c r="Q40" s="2"/>
    </row>
    <row r="41" spans="1:17" ht="15.75" customHeight="1" x14ac:dyDescent="0.25">
      <c r="A41" s="8">
        <f t="shared" si="4"/>
        <v>29</v>
      </c>
      <c r="B41" s="9" t="s">
        <v>76</v>
      </c>
      <c r="C41" s="37">
        <v>0</v>
      </c>
      <c r="D41" s="10">
        <v>215</v>
      </c>
      <c r="E41" s="8">
        <f t="shared" si="0"/>
        <v>215</v>
      </c>
      <c r="F41" s="8">
        <f t="shared" si="5"/>
        <v>77</v>
      </c>
      <c r="G41" s="12" t="s">
        <v>77</v>
      </c>
      <c r="H41" s="37">
        <v>0</v>
      </c>
      <c r="I41" s="10">
        <v>215</v>
      </c>
      <c r="J41" s="8">
        <f t="shared" si="1"/>
        <v>215</v>
      </c>
      <c r="K41" s="2"/>
      <c r="L41" s="2"/>
      <c r="M41" s="2"/>
      <c r="N41" s="2"/>
      <c r="O41" s="2"/>
      <c r="P41" s="2"/>
      <c r="Q41" s="2"/>
    </row>
    <row r="42" spans="1:17" ht="15.75" customHeight="1" x14ac:dyDescent="0.25">
      <c r="A42" s="8">
        <f t="shared" si="4"/>
        <v>30</v>
      </c>
      <c r="B42" s="9" t="s">
        <v>78</v>
      </c>
      <c r="C42" s="37">
        <v>0</v>
      </c>
      <c r="D42" s="10">
        <v>215</v>
      </c>
      <c r="E42" s="8">
        <f t="shared" si="0"/>
        <v>215</v>
      </c>
      <c r="F42" s="8">
        <f t="shared" si="5"/>
        <v>78</v>
      </c>
      <c r="G42" s="12" t="s">
        <v>79</v>
      </c>
      <c r="H42" s="37">
        <v>0</v>
      </c>
      <c r="I42" s="10">
        <v>215</v>
      </c>
      <c r="J42" s="8">
        <f t="shared" si="1"/>
        <v>215</v>
      </c>
      <c r="K42" s="2"/>
      <c r="L42" s="2"/>
      <c r="M42" s="2"/>
      <c r="N42" s="2"/>
      <c r="O42" s="2"/>
      <c r="P42" s="2"/>
      <c r="Q42" s="2"/>
    </row>
    <row r="43" spans="1:17" ht="15.75" customHeight="1" x14ac:dyDescent="0.25">
      <c r="A43" s="8">
        <f t="shared" si="4"/>
        <v>31</v>
      </c>
      <c r="B43" s="9" t="s">
        <v>80</v>
      </c>
      <c r="C43" s="37">
        <v>0</v>
      </c>
      <c r="D43" s="10">
        <v>215</v>
      </c>
      <c r="E43" s="8">
        <f t="shared" si="0"/>
        <v>215</v>
      </c>
      <c r="F43" s="8">
        <f t="shared" si="5"/>
        <v>79</v>
      </c>
      <c r="G43" s="12" t="s">
        <v>81</v>
      </c>
      <c r="H43" s="37">
        <v>0</v>
      </c>
      <c r="I43" s="10">
        <v>215</v>
      </c>
      <c r="J43" s="8">
        <f t="shared" si="1"/>
        <v>215</v>
      </c>
      <c r="K43" s="2"/>
      <c r="L43" s="2"/>
      <c r="M43" s="2"/>
      <c r="N43" s="2"/>
      <c r="O43" s="2"/>
      <c r="P43" s="2"/>
      <c r="Q43" s="2"/>
    </row>
    <row r="44" spans="1:17" ht="15.75" customHeight="1" x14ac:dyDescent="0.25">
      <c r="A44" s="8">
        <f t="shared" si="4"/>
        <v>32</v>
      </c>
      <c r="B44" s="9" t="s">
        <v>82</v>
      </c>
      <c r="C44" s="37">
        <v>0</v>
      </c>
      <c r="D44" s="10">
        <v>215</v>
      </c>
      <c r="E44" s="8">
        <f t="shared" si="0"/>
        <v>215</v>
      </c>
      <c r="F44" s="8">
        <f t="shared" si="5"/>
        <v>80</v>
      </c>
      <c r="G44" s="12" t="s">
        <v>83</v>
      </c>
      <c r="H44" s="37">
        <v>0</v>
      </c>
      <c r="I44" s="10">
        <v>215</v>
      </c>
      <c r="J44" s="8">
        <f t="shared" si="1"/>
        <v>215</v>
      </c>
      <c r="K44" s="2"/>
      <c r="L44" s="2"/>
      <c r="M44" s="2"/>
      <c r="N44" s="2"/>
      <c r="O44" s="2"/>
      <c r="P44" s="2"/>
      <c r="Q44" s="2"/>
    </row>
    <row r="45" spans="1:17" ht="15.75" customHeight="1" x14ac:dyDescent="0.25">
      <c r="A45" s="8">
        <f t="shared" si="4"/>
        <v>33</v>
      </c>
      <c r="B45" s="9" t="s">
        <v>84</v>
      </c>
      <c r="C45" s="37">
        <v>0</v>
      </c>
      <c r="D45" s="10">
        <v>215</v>
      </c>
      <c r="E45" s="8">
        <f t="shared" si="0"/>
        <v>215</v>
      </c>
      <c r="F45" s="8">
        <f t="shared" si="5"/>
        <v>81</v>
      </c>
      <c r="G45" s="12" t="s">
        <v>85</v>
      </c>
      <c r="H45" s="37">
        <v>0</v>
      </c>
      <c r="I45" s="10">
        <v>215</v>
      </c>
      <c r="J45" s="8">
        <f t="shared" si="1"/>
        <v>215</v>
      </c>
      <c r="K45" s="2"/>
      <c r="L45" s="2"/>
      <c r="M45" s="2"/>
      <c r="N45" s="2"/>
      <c r="O45" s="2"/>
      <c r="P45" s="2"/>
      <c r="Q45" s="2"/>
    </row>
    <row r="46" spans="1:17" ht="15.75" customHeight="1" x14ac:dyDescent="0.25">
      <c r="A46" s="8">
        <f t="shared" si="4"/>
        <v>34</v>
      </c>
      <c r="B46" s="9" t="s">
        <v>86</v>
      </c>
      <c r="C46" s="37">
        <v>0</v>
      </c>
      <c r="D46" s="10">
        <v>215</v>
      </c>
      <c r="E46" s="8">
        <f t="shared" si="0"/>
        <v>215</v>
      </c>
      <c r="F46" s="8">
        <f t="shared" si="5"/>
        <v>82</v>
      </c>
      <c r="G46" s="12" t="s">
        <v>87</v>
      </c>
      <c r="H46" s="37">
        <v>0</v>
      </c>
      <c r="I46" s="10">
        <v>215</v>
      </c>
      <c r="J46" s="8">
        <f t="shared" si="1"/>
        <v>215</v>
      </c>
      <c r="K46" s="2"/>
      <c r="L46" s="2"/>
      <c r="M46" s="2"/>
      <c r="N46" s="2"/>
      <c r="O46" s="2"/>
      <c r="P46" s="2"/>
      <c r="Q46" s="2"/>
    </row>
    <row r="47" spans="1:17" ht="15.75" customHeight="1" x14ac:dyDescent="0.25">
      <c r="A47" s="8">
        <f t="shared" si="4"/>
        <v>35</v>
      </c>
      <c r="B47" s="9" t="s">
        <v>88</v>
      </c>
      <c r="C47" s="37">
        <v>0</v>
      </c>
      <c r="D47" s="10">
        <v>215</v>
      </c>
      <c r="E47" s="8">
        <f t="shared" si="0"/>
        <v>215</v>
      </c>
      <c r="F47" s="8">
        <f t="shared" si="5"/>
        <v>83</v>
      </c>
      <c r="G47" s="12" t="s">
        <v>89</v>
      </c>
      <c r="H47" s="37">
        <v>0</v>
      </c>
      <c r="I47" s="10">
        <v>215</v>
      </c>
      <c r="J47" s="8">
        <f t="shared" si="1"/>
        <v>215</v>
      </c>
      <c r="K47" s="2"/>
      <c r="L47" s="2"/>
      <c r="M47" s="2"/>
      <c r="N47" s="2"/>
      <c r="O47" s="2"/>
      <c r="P47" s="2"/>
      <c r="Q47" s="2"/>
    </row>
    <row r="48" spans="1:17" ht="15.75" customHeight="1" x14ac:dyDescent="0.25">
      <c r="A48" s="8">
        <f t="shared" si="4"/>
        <v>36</v>
      </c>
      <c r="B48" s="9" t="s">
        <v>90</v>
      </c>
      <c r="C48" s="37">
        <v>0</v>
      </c>
      <c r="D48" s="10">
        <v>215</v>
      </c>
      <c r="E48" s="8">
        <f t="shared" si="0"/>
        <v>215</v>
      </c>
      <c r="F48" s="8">
        <f t="shared" si="5"/>
        <v>84</v>
      </c>
      <c r="G48" s="12" t="s">
        <v>91</v>
      </c>
      <c r="H48" s="37">
        <v>0</v>
      </c>
      <c r="I48" s="10">
        <v>215</v>
      </c>
      <c r="J48" s="8">
        <f t="shared" si="1"/>
        <v>215</v>
      </c>
      <c r="K48" s="2"/>
      <c r="L48" s="2"/>
      <c r="M48" s="2"/>
      <c r="N48" s="2"/>
      <c r="O48" s="2"/>
      <c r="P48" s="2"/>
      <c r="Q48" s="2"/>
    </row>
    <row r="49" spans="1:17" ht="15.75" customHeight="1" x14ac:dyDescent="0.25">
      <c r="A49" s="8">
        <f t="shared" si="4"/>
        <v>37</v>
      </c>
      <c r="B49" s="9" t="s">
        <v>92</v>
      </c>
      <c r="C49" s="37">
        <v>0</v>
      </c>
      <c r="D49" s="10">
        <v>215</v>
      </c>
      <c r="E49" s="8">
        <f t="shared" si="0"/>
        <v>215</v>
      </c>
      <c r="F49" s="8">
        <f t="shared" si="5"/>
        <v>85</v>
      </c>
      <c r="G49" s="12" t="s">
        <v>93</v>
      </c>
      <c r="H49" s="37">
        <v>0</v>
      </c>
      <c r="I49" s="10">
        <v>215</v>
      </c>
      <c r="J49" s="8">
        <f t="shared" si="1"/>
        <v>215</v>
      </c>
      <c r="K49" s="2"/>
      <c r="L49" s="2"/>
      <c r="M49" s="2"/>
      <c r="N49" s="2"/>
      <c r="O49" s="2"/>
      <c r="P49" s="2"/>
      <c r="Q49" s="2"/>
    </row>
    <row r="50" spans="1:17" ht="15.75" customHeight="1" x14ac:dyDescent="0.25">
      <c r="A50" s="8">
        <f t="shared" si="4"/>
        <v>38</v>
      </c>
      <c r="B50" s="12" t="s">
        <v>94</v>
      </c>
      <c r="C50" s="37">
        <v>0</v>
      </c>
      <c r="D50" s="10">
        <v>215</v>
      </c>
      <c r="E50" s="8">
        <f t="shared" si="0"/>
        <v>215</v>
      </c>
      <c r="F50" s="8">
        <f t="shared" si="5"/>
        <v>86</v>
      </c>
      <c r="G50" s="12" t="s">
        <v>95</v>
      </c>
      <c r="H50" s="37">
        <v>0</v>
      </c>
      <c r="I50" s="10">
        <v>215</v>
      </c>
      <c r="J50" s="8">
        <f t="shared" si="1"/>
        <v>215</v>
      </c>
      <c r="K50" s="2"/>
      <c r="L50" s="2"/>
      <c r="M50" s="2"/>
      <c r="N50" s="2"/>
      <c r="O50" s="2"/>
      <c r="P50" s="2"/>
      <c r="Q50" s="2"/>
    </row>
    <row r="51" spans="1:17" ht="15.75" customHeight="1" x14ac:dyDescent="0.25">
      <c r="A51" s="8">
        <f t="shared" si="4"/>
        <v>39</v>
      </c>
      <c r="B51" s="12" t="s">
        <v>96</v>
      </c>
      <c r="C51" s="37">
        <v>0</v>
      </c>
      <c r="D51" s="10">
        <v>215</v>
      </c>
      <c r="E51" s="8">
        <f t="shared" si="0"/>
        <v>215</v>
      </c>
      <c r="F51" s="8">
        <f t="shared" si="5"/>
        <v>87</v>
      </c>
      <c r="G51" s="12" t="s">
        <v>97</v>
      </c>
      <c r="H51" s="37">
        <v>0</v>
      </c>
      <c r="I51" s="10">
        <v>215</v>
      </c>
      <c r="J51" s="8">
        <f t="shared" si="1"/>
        <v>215</v>
      </c>
      <c r="K51" s="2"/>
      <c r="L51" s="2"/>
      <c r="M51" s="2"/>
      <c r="N51" s="2"/>
      <c r="O51" s="2"/>
      <c r="P51" s="2"/>
      <c r="Q51" s="2"/>
    </row>
    <row r="52" spans="1:17" ht="15.75" customHeight="1" x14ac:dyDescent="0.25">
      <c r="A52" s="8">
        <f t="shared" si="4"/>
        <v>40</v>
      </c>
      <c r="B52" s="12" t="s">
        <v>98</v>
      </c>
      <c r="C52" s="37">
        <v>0</v>
      </c>
      <c r="D52" s="10">
        <v>215</v>
      </c>
      <c r="E52" s="8">
        <f t="shared" si="0"/>
        <v>215</v>
      </c>
      <c r="F52" s="8">
        <f t="shared" si="5"/>
        <v>88</v>
      </c>
      <c r="G52" s="12" t="s">
        <v>99</v>
      </c>
      <c r="H52" s="37">
        <v>0</v>
      </c>
      <c r="I52" s="10">
        <v>215</v>
      </c>
      <c r="J52" s="8">
        <f t="shared" si="1"/>
        <v>215</v>
      </c>
      <c r="K52" s="2"/>
      <c r="L52" s="2"/>
      <c r="M52" s="2"/>
      <c r="N52" s="2"/>
      <c r="O52" s="2"/>
      <c r="P52" s="2"/>
      <c r="Q52" s="2"/>
    </row>
    <row r="53" spans="1:17" ht="15.75" customHeight="1" x14ac:dyDescent="0.25">
      <c r="A53" s="8">
        <f t="shared" si="4"/>
        <v>41</v>
      </c>
      <c r="B53" s="12" t="s">
        <v>100</v>
      </c>
      <c r="C53" s="37">
        <v>0</v>
      </c>
      <c r="D53" s="10">
        <v>215</v>
      </c>
      <c r="E53" s="8">
        <f t="shared" si="0"/>
        <v>215</v>
      </c>
      <c r="F53" s="8">
        <f t="shared" si="5"/>
        <v>89</v>
      </c>
      <c r="G53" s="12" t="s">
        <v>101</v>
      </c>
      <c r="H53" s="37">
        <v>0</v>
      </c>
      <c r="I53" s="10">
        <v>215</v>
      </c>
      <c r="J53" s="8">
        <f t="shared" si="1"/>
        <v>215</v>
      </c>
      <c r="K53" s="2"/>
      <c r="L53" s="13"/>
      <c r="M53" s="13"/>
      <c r="N53" s="13"/>
      <c r="O53" s="2"/>
      <c r="P53" s="2"/>
      <c r="Q53" s="2"/>
    </row>
    <row r="54" spans="1:17" ht="15.75" customHeight="1" x14ac:dyDescent="0.25">
      <c r="A54" s="8">
        <f t="shared" si="4"/>
        <v>42</v>
      </c>
      <c r="B54" s="12" t="s">
        <v>102</v>
      </c>
      <c r="C54" s="37">
        <v>0</v>
      </c>
      <c r="D54" s="10">
        <v>215</v>
      </c>
      <c r="E54" s="8">
        <f t="shared" si="0"/>
        <v>215</v>
      </c>
      <c r="F54" s="8">
        <f t="shared" si="5"/>
        <v>90</v>
      </c>
      <c r="G54" s="12" t="s">
        <v>103</v>
      </c>
      <c r="H54" s="37">
        <v>0</v>
      </c>
      <c r="I54" s="10">
        <v>215</v>
      </c>
      <c r="J54" s="8">
        <f t="shared" si="1"/>
        <v>215</v>
      </c>
      <c r="K54" s="2"/>
      <c r="L54" s="13"/>
      <c r="M54" s="13"/>
      <c r="N54" s="13"/>
      <c r="O54" s="2"/>
      <c r="P54" s="2"/>
      <c r="Q54" s="2"/>
    </row>
    <row r="55" spans="1:17" ht="15.75" customHeight="1" x14ac:dyDescent="0.25">
      <c r="A55" s="8">
        <f t="shared" si="4"/>
        <v>43</v>
      </c>
      <c r="B55" s="12" t="s">
        <v>104</v>
      </c>
      <c r="C55" s="37">
        <v>0</v>
      </c>
      <c r="D55" s="10">
        <v>215</v>
      </c>
      <c r="E55" s="8">
        <f t="shared" si="0"/>
        <v>215</v>
      </c>
      <c r="F55" s="8">
        <f t="shared" si="5"/>
        <v>91</v>
      </c>
      <c r="G55" s="12" t="s">
        <v>105</v>
      </c>
      <c r="H55" s="37">
        <v>0</v>
      </c>
      <c r="I55" s="10">
        <v>215</v>
      </c>
      <c r="J55" s="8">
        <f t="shared" si="1"/>
        <v>215</v>
      </c>
      <c r="K55" s="2"/>
      <c r="L55" s="13"/>
      <c r="M55" s="13"/>
      <c r="N55" s="13"/>
      <c r="O55" s="2"/>
      <c r="P55" s="2"/>
      <c r="Q55" s="2"/>
    </row>
    <row r="56" spans="1:17" ht="15.75" customHeight="1" x14ac:dyDescent="0.25">
      <c r="A56" s="8">
        <f t="shared" si="4"/>
        <v>44</v>
      </c>
      <c r="B56" s="12" t="s">
        <v>106</v>
      </c>
      <c r="C56" s="37">
        <v>0</v>
      </c>
      <c r="D56" s="10">
        <v>215</v>
      </c>
      <c r="E56" s="8">
        <f t="shared" si="0"/>
        <v>215</v>
      </c>
      <c r="F56" s="8">
        <f t="shared" si="5"/>
        <v>92</v>
      </c>
      <c r="G56" s="12" t="s">
        <v>107</v>
      </c>
      <c r="H56" s="37">
        <v>0</v>
      </c>
      <c r="I56" s="10">
        <v>215</v>
      </c>
      <c r="J56" s="8">
        <f t="shared" si="1"/>
        <v>215</v>
      </c>
      <c r="K56" s="2"/>
      <c r="L56" s="13"/>
      <c r="M56" s="13"/>
      <c r="N56" s="13"/>
      <c r="O56" s="2"/>
      <c r="P56" s="2"/>
      <c r="Q56" s="2"/>
    </row>
    <row r="57" spans="1:17" ht="15.75" customHeight="1" x14ac:dyDescent="0.25">
      <c r="A57" s="8">
        <f t="shared" si="4"/>
        <v>45</v>
      </c>
      <c r="B57" s="12" t="s">
        <v>108</v>
      </c>
      <c r="C57" s="37">
        <v>0</v>
      </c>
      <c r="D57" s="10">
        <v>215</v>
      </c>
      <c r="E57" s="8">
        <f t="shared" si="0"/>
        <v>215</v>
      </c>
      <c r="F57" s="8">
        <f t="shared" si="5"/>
        <v>93</v>
      </c>
      <c r="G57" s="12" t="s">
        <v>109</v>
      </c>
      <c r="H57" s="37">
        <v>0</v>
      </c>
      <c r="I57" s="10">
        <v>215</v>
      </c>
      <c r="J57" s="8">
        <f t="shared" si="1"/>
        <v>215</v>
      </c>
      <c r="K57" s="2"/>
      <c r="L57" s="14"/>
      <c r="M57" s="13"/>
      <c r="N57" s="15"/>
      <c r="O57" s="2"/>
      <c r="P57" s="2"/>
      <c r="Q57" s="2"/>
    </row>
    <row r="58" spans="1:17" ht="15.75" customHeight="1" x14ac:dyDescent="0.25">
      <c r="A58" s="8">
        <f t="shared" si="4"/>
        <v>46</v>
      </c>
      <c r="B58" s="12" t="s">
        <v>110</v>
      </c>
      <c r="C58" s="37">
        <v>0</v>
      </c>
      <c r="D58" s="10">
        <v>215</v>
      </c>
      <c r="E58" s="8">
        <f t="shared" si="0"/>
        <v>215</v>
      </c>
      <c r="F58" s="8">
        <f t="shared" si="5"/>
        <v>94</v>
      </c>
      <c r="G58" s="12" t="s">
        <v>111</v>
      </c>
      <c r="H58" s="37">
        <v>0</v>
      </c>
      <c r="I58" s="10">
        <v>215</v>
      </c>
      <c r="J58" s="8">
        <f t="shared" si="1"/>
        <v>215</v>
      </c>
      <c r="K58" s="2"/>
      <c r="L58" s="16"/>
      <c r="M58" s="13"/>
      <c r="N58" s="15"/>
      <c r="O58" s="2"/>
      <c r="P58" s="2"/>
      <c r="Q58" s="2"/>
    </row>
    <row r="59" spans="1:17" ht="15.75" customHeight="1" x14ac:dyDescent="0.25">
      <c r="A59" s="17">
        <f t="shared" si="4"/>
        <v>47</v>
      </c>
      <c r="B59" s="18" t="s">
        <v>112</v>
      </c>
      <c r="C59" s="37">
        <v>0</v>
      </c>
      <c r="D59" s="10">
        <v>215</v>
      </c>
      <c r="E59" s="17">
        <f t="shared" si="0"/>
        <v>215</v>
      </c>
      <c r="F59" s="17">
        <f t="shared" si="5"/>
        <v>95</v>
      </c>
      <c r="G59" s="18" t="s">
        <v>113</v>
      </c>
      <c r="H59" s="37">
        <v>0</v>
      </c>
      <c r="I59" s="10">
        <v>215</v>
      </c>
      <c r="J59" s="17">
        <f t="shared" si="1"/>
        <v>215</v>
      </c>
      <c r="K59" s="2"/>
      <c r="L59" s="16"/>
      <c r="M59" s="19"/>
      <c r="N59" s="15"/>
      <c r="O59" s="2"/>
      <c r="P59" s="2"/>
      <c r="Q59" s="2"/>
    </row>
    <row r="60" spans="1:17" ht="15.75" customHeight="1" x14ac:dyDescent="0.25">
      <c r="A60" s="17">
        <f t="shared" si="4"/>
        <v>48</v>
      </c>
      <c r="B60" s="18" t="s">
        <v>114</v>
      </c>
      <c r="C60" s="37">
        <v>0</v>
      </c>
      <c r="D60" s="10">
        <v>215</v>
      </c>
      <c r="E60" s="17">
        <f t="shared" si="0"/>
        <v>215</v>
      </c>
      <c r="F60" s="17">
        <f t="shared" si="5"/>
        <v>96</v>
      </c>
      <c r="G60" s="18" t="s">
        <v>115</v>
      </c>
      <c r="H60" s="37">
        <v>0</v>
      </c>
      <c r="I60" s="10">
        <v>215</v>
      </c>
      <c r="J60" s="17">
        <f t="shared" si="1"/>
        <v>215</v>
      </c>
      <c r="K60" s="2"/>
      <c r="L60" s="16"/>
      <c r="M60" s="19"/>
      <c r="N60" s="2"/>
      <c r="O60" s="2"/>
      <c r="P60" s="2"/>
      <c r="Q60" s="2"/>
    </row>
    <row r="61" spans="1:17" ht="30.75" customHeight="1" x14ac:dyDescent="0.3">
      <c r="A61" s="120" t="s">
        <v>116</v>
      </c>
      <c r="B61" s="121"/>
      <c r="C61" s="121"/>
      <c r="D61" s="122"/>
      <c r="E61" s="123" t="s">
        <v>117</v>
      </c>
      <c r="F61" s="124"/>
      <c r="G61" s="124"/>
      <c r="H61" s="124"/>
      <c r="I61" s="124"/>
      <c r="J61" s="125"/>
      <c r="K61" s="2"/>
      <c r="L61" s="14"/>
      <c r="M61" s="2"/>
      <c r="N61" s="2"/>
      <c r="O61" s="2"/>
      <c r="P61" s="2"/>
      <c r="Q61" s="2"/>
    </row>
    <row r="62" spans="1:17" ht="36" customHeight="1" x14ac:dyDescent="0.25">
      <c r="A62" s="128" t="s">
        <v>130</v>
      </c>
      <c r="B62" s="129"/>
      <c r="C62" s="129"/>
      <c r="D62" s="129"/>
      <c r="E62" s="129"/>
      <c r="F62" s="129"/>
      <c r="G62" s="130"/>
      <c r="H62" s="20" t="s">
        <v>118</v>
      </c>
      <c r="I62" s="20" t="s">
        <v>119</v>
      </c>
      <c r="J62" s="20" t="s">
        <v>120</v>
      </c>
      <c r="K62" s="2"/>
      <c r="L62" s="16"/>
      <c r="M62" s="7"/>
      <c r="N62" s="7"/>
      <c r="O62" s="7"/>
      <c r="P62" s="7"/>
      <c r="Q62" s="7"/>
    </row>
    <row r="63" spans="1:17" ht="22.5" customHeight="1" x14ac:dyDescent="0.25">
      <c r="A63" s="131"/>
      <c r="B63" s="132"/>
      <c r="C63" s="132"/>
      <c r="D63" s="132"/>
      <c r="E63" s="135" t="s">
        <v>198</v>
      </c>
      <c r="F63" s="136"/>
      <c r="G63" s="137"/>
      <c r="H63" s="21">
        <v>0</v>
      </c>
      <c r="I63" s="21">
        <v>4.7960000000000003</v>
      </c>
      <c r="J63" s="21">
        <f>H63+I63</f>
        <v>4.7960000000000003</v>
      </c>
      <c r="K63" s="2"/>
      <c r="L63" s="22">
        <f>908.333+39</f>
        <v>947.33299999999997</v>
      </c>
      <c r="M63" s="32">
        <f>L63/1000</f>
        <v>0.94733299999999998</v>
      </c>
      <c r="N63" s="4"/>
      <c r="O63" s="7"/>
      <c r="P63" s="7"/>
      <c r="Q63" s="7"/>
    </row>
    <row r="64" spans="1:17" ht="25.5" customHeight="1" x14ac:dyDescent="0.25">
      <c r="A64" s="133"/>
      <c r="B64" s="134"/>
      <c r="C64" s="134"/>
      <c r="D64" s="134"/>
      <c r="E64" s="138" t="s">
        <v>199</v>
      </c>
      <c r="F64" s="139"/>
      <c r="G64" s="140"/>
      <c r="H64" s="36">
        <f>K81</f>
        <v>0</v>
      </c>
      <c r="I64" s="36">
        <f>L81</f>
        <v>0.94733299999999998</v>
      </c>
      <c r="J64" s="36">
        <f>H64+I64</f>
        <v>0.94733299999999998</v>
      </c>
      <c r="K64" s="2"/>
      <c r="L64" s="24"/>
      <c r="M64" s="24"/>
      <c r="N64" s="4"/>
      <c r="O64" s="7"/>
      <c r="P64" s="7"/>
      <c r="Q64" s="7"/>
    </row>
    <row r="65" spans="1:17" ht="16.5" customHeight="1" x14ac:dyDescent="0.25">
      <c r="A65" s="25"/>
      <c r="B65" s="7" t="s">
        <v>121</v>
      </c>
      <c r="C65" s="7"/>
      <c r="D65" s="7"/>
      <c r="E65" s="7"/>
      <c r="F65" s="7"/>
      <c r="G65" s="7"/>
      <c r="H65" s="7"/>
      <c r="I65" s="7"/>
      <c r="J65" s="26"/>
      <c r="K65" s="2"/>
      <c r="L65" s="4"/>
      <c r="M65" s="4"/>
      <c r="N65" s="4"/>
      <c r="O65" s="23" t="s">
        <v>122</v>
      </c>
      <c r="P65" s="23" t="s">
        <v>123</v>
      </c>
      <c r="Q65" s="7"/>
    </row>
    <row r="66" spans="1:17" ht="31.5" customHeight="1" x14ac:dyDescent="0.25">
      <c r="A66" s="141" t="s">
        <v>200</v>
      </c>
      <c r="B66" s="142"/>
      <c r="C66" s="142"/>
      <c r="D66" s="142"/>
      <c r="E66" s="142"/>
      <c r="F66" s="142"/>
      <c r="G66" s="142"/>
      <c r="H66" s="142"/>
      <c r="I66" s="142"/>
      <c r="J66" s="143"/>
      <c r="K66" s="2" t="s">
        <v>124</v>
      </c>
      <c r="L66" s="24"/>
      <c r="M66" s="27">
        <v>1.2999999999999999E-2</v>
      </c>
      <c r="N66" s="28">
        <v>0.54800000000000004</v>
      </c>
      <c r="O66" s="29">
        <f>M66+N66</f>
        <v>0.56100000000000005</v>
      </c>
      <c r="P66" s="29">
        <f>O66/J63*100</f>
        <v>11.697247706422019</v>
      </c>
      <c r="Q66" s="7"/>
    </row>
    <row r="67" spans="1:17" ht="25.5" customHeight="1" x14ac:dyDescent="0.25">
      <c r="A67" s="30"/>
      <c r="B67" s="31"/>
      <c r="C67" s="31"/>
      <c r="D67" s="31"/>
      <c r="E67" s="31"/>
      <c r="F67" s="31"/>
      <c r="G67" s="31"/>
      <c r="H67" s="144" t="s">
        <v>125</v>
      </c>
      <c r="I67" s="145"/>
      <c r="J67" s="146"/>
      <c r="K67" s="2"/>
      <c r="L67" s="4"/>
      <c r="M67" s="29">
        <f>H63+H64</f>
        <v>0</v>
      </c>
      <c r="N67" s="29">
        <f>I63+I64-N66-(2*0.018)-M66</f>
        <v>5.1463330000000003</v>
      </c>
      <c r="O67" s="7"/>
      <c r="P67" s="7"/>
      <c r="Q67" s="7"/>
    </row>
    <row r="68" spans="1:17" ht="33.75" customHeight="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4"/>
      <c r="M68" s="32">
        <f>M67/24</f>
        <v>0</v>
      </c>
      <c r="N68" s="32">
        <f>N67/24</f>
        <v>0.21443054166666667</v>
      </c>
      <c r="O68" s="23"/>
      <c r="P68" s="32">
        <f>M68+N68</f>
        <v>0.21443054166666667</v>
      </c>
      <c r="Q68" s="7"/>
    </row>
    <row r="69" spans="1:17" ht="15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7"/>
      <c r="M69" s="29">
        <f>M68*1000</f>
        <v>0</v>
      </c>
      <c r="N69" s="29">
        <f>N68*1000</f>
        <v>214.43054166666667</v>
      </c>
      <c r="O69" s="23"/>
      <c r="P69" s="29">
        <f>M69+N69</f>
        <v>214.43054166666667</v>
      </c>
      <c r="Q69" s="7"/>
    </row>
    <row r="70" spans="1:17" ht="15.75" customHeight="1" x14ac:dyDescent="0.25">
      <c r="A70" s="2"/>
      <c r="B70" s="2"/>
      <c r="C70" s="2"/>
      <c r="D70" s="2"/>
      <c r="E70" s="2"/>
      <c r="F70" s="2" t="s">
        <v>124</v>
      </c>
      <c r="G70" s="2"/>
      <c r="H70" s="2"/>
      <c r="I70" s="2"/>
      <c r="J70" s="2"/>
      <c r="K70" s="2"/>
      <c r="L70" s="2"/>
      <c r="M70" s="34"/>
      <c r="N70" s="34"/>
      <c r="O70" s="2"/>
      <c r="P70" s="2"/>
      <c r="Q70" s="2"/>
    </row>
    <row r="71" spans="1:17" ht="15.75" customHeight="1" x14ac:dyDescent="0.25">
      <c r="A71" s="126"/>
      <c r="B71" s="127"/>
      <c r="C71" s="127"/>
      <c r="D71" s="127"/>
      <c r="E71" s="64"/>
      <c r="F71" s="2"/>
      <c r="G71" s="2"/>
      <c r="H71" s="2"/>
      <c r="I71" s="2"/>
      <c r="J71" s="64"/>
      <c r="K71" s="2"/>
      <c r="L71" s="2"/>
      <c r="M71" s="2"/>
      <c r="N71" s="2"/>
      <c r="O71" s="2"/>
      <c r="P71" s="2"/>
      <c r="Q71" s="2"/>
    </row>
    <row r="72" spans="1:17" ht="15.75" customHeight="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</row>
    <row r="73" spans="1:17" ht="15.75" customHeight="1" x14ac:dyDescent="0.25">
      <c r="A73" s="2"/>
      <c r="B73" s="2"/>
      <c r="C73" s="2"/>
      <c r="D73" s="2"/>
      <c r="E73" s="33"/>
      <c r="F73" s="2"/>
      <c r="G73" s="2"/>
      <c r="H73" s="2"/>
      <c r="I73" s="2"/>
      <c r="J73" s="2"/>
      <c r="K73" s="16"/>
      <c r="L73" s="16"/>
      <c r="M73" s="2"/>
      <c r="N73" s="2"/>
      <c r="O73" s="2"/>
      <c r="P73" s="2"/>
      <c r="Q73" s="2"/>
    </row>
    <row r="74" spans="1:17" ht="15.75" customHeight="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16"/>
      <c r="L74" s="16"/>
      <c r="M74" s="2"/>
      <c r="N74" s="2"/>
      <c r="O74" s="2"/>
      <c r="P74" s="2"/>
      <c r="Q74" s="2"/>
    </row>
    <row r="75" spans="1:17" ht="15.7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16"/>
      <c r="L75" s="16"/>
      <c r="M75" s="2"/>
      <c r="N75" s="2"/>
      <c r="O75" s="2"/>
      <c r="P75" s="2"/>
      <c r="Q75" s="2"/>
    </row>
    <row r="76" spans="1:17" ht="15.7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</row>
    <row r="77" spans="1:17" ht="15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 ht="15.7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17" ht="15.7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3" t="s">
        <v>126</v>
      </c>
      <c r="L79" s="23" t="s">
        <v>127</v>
      </c>
      <c r="M79" s="23" t="s">
        <v>128</v>
      </c>
      <c r="N79" s="23" t="s">
        <v>129</v>
      </c>
      <c r="O79" s="2"/>
      <c r="P79" s="2"/>
      <c r="Q79" s="2"/>
    </row>
    <row r="80" spans="1:17" ht="15.7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9">
        <v>0</v>
      </c>
      <c r="L80" s="29">
        <v>1.0018</v>
      </c>
      <c r="M80" s="32">
        <f>K80+L80</f>
        <v>1.0018</v>
      </c>
      <c r="N80" s="32">
        <f>M80-M63</f>
        <v>5.4467000000000043E-2</v>
      </c>
      <c r="O80" s="2"/>
      <c r="P80" s="2"/>
      <c r="Q80" s="2"/>
    </row>
    <row r="81" spans="1:17" ht="15.7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35">
        <v>0</v>
      </c>
      <c r="L81" s="35">
        <f>L80-N80</f>
        <v>0.94733299999999998</v>
      </c>
      <c r="M81" s="32">
        <f>K81+L81</f>
        <v>0.94733299999999998</v>
      </c>
      <c r="N81" s="32">
        <f>N80/2</f>
        <v>2.7233500000000022E-2</v>
      </c>
      <c r="O81" s="2"/>
      <c r="P81" s="2"/>
      <c r="Q81" s="2"/>
    </row>
    <row r="82" spans="1:17" ht="15.7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</row>
    <row r="83" spans="1:17" ht="15.7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1:17" ht="15.7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1:17" ht="15.7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1:17" ht="15.7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1:17" ht="15.7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1:17" ht="15.7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1:17" ht="15.7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1:17" ht="15.7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1:17" ht="15.7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1:17" ht="15.7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1:17" ht="15.7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1:17" ht="15.7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1:17" ht="15.7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1:17" ht="15.7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1:17" ht="15.7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1:17" ht="15.7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1:17" ht="15.7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spans="1:17" ht="15.7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</sheetData>
  <mergeCells count="37">
    <mergeCell ref="L11:L12"/>
    <mergeCell ref="M11:N11"/>
    <mergeCell ref="A1:J1"/>
    <mergeCell ref="A2:J2"/>
    <mergeCell ref="A3:J3"/>
    <mergeCell ref="A4:J4"/>
    <mergeCell ref="A5:B5"/>
    <mergeCell ref="C5:J5"/>
    <mergeCell ref="A6:B6"/>
    <mergeCell ref="C6:J6"/>
    <mergeCell ref="A7:B7"/>
    <mergeCell ref="C7:J7"/>
    <mergeCell ref="A8:B8"/>
    <mergeCell ref="C8:J8"/>
    <mergeCell ref="A9:B9"/>
    <mergeCell ref="C9:J9"/>
    <mergeCell ref="A10:B10"/>
    <mergeCell ref="C10:J10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A61:D61"/>
    <mergeCell ref="E61:J61"/>
    <mergeCell ref="A71:D71"/>
    <mergeCell ref="A62:G62"/>
    <mergeCell ref="A63:D64"/>
    <mergeCell ref="E63:G63"/>
    <mergeCell ref="E64:G64"/>
    <mergeCell ref="A66:J66"/>
    <mergeCell ref="H67:J67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0"/>
  <sheetViews>
    <sheetView workbookViewId="0">
      <selection activeCell="L11" sqref="L11:N38"/>
    </sheetView>
  </sheetViews>
  <sheetFormatPr defaultColWidth="14.42578125" defaultRowHeight="15" x14ac:dyDescent="0.25"/>
  <cols>
    <col min="1" max="1" width="10.5703125" style="67" customWidth="1"/>
    <col min="2" max="2" width="18.5703125" style="67" customWidth="1"/>
    <col min="3" max="4" width="12.7109375" style="67" customWidth="1"/>
    <col min="5" max="5" width="14.7109375" style="67" customWidth="1"/>
    <col min="6" max="6" width="12.42578125" style="67" customWidth="1"/>
    <col min="7" max="7" width="15.140625" style="67" customWidth="1"/>
    <col min="8" max="9" width="12.7109375" style="67" customWidth="1"/>
    <col min="10" max="10" width="15" style="67" customWidth="1"/>
    <col min="11" max="11" width="9.140625" style="67" customWidth="1"/>
    <col min="12" max="12" width="13" style="67" customWidth="1"/>
    <col min="13" max="13" width="12.7109375" style="67" customWidth="1"/>
    <col min="14" max="14" width="14.28515625" style="67" customWidth="1"/>
    <col min="15" max="15" width="7.85546875" style="67" customWidth="1"/>
    <col min="16" max="17" width="9.140625" style="67" customWidth="1"/>
    <col min="18" max="16384" width="14.42578125" style="67"/>
  </cols>
  <sheetData>
    <row r="1" spans="1:17" ht="24" x14ac:dyDescent="0.4">
      <c r="A1" s="101" t="s">
        <v>0</v>
      </c>
      <c r="B1" s="102"/>
      <c r="C1" s="102"/>
      <c r="D1" s="102"/>
      <c r="E1" s="102"/>
      <c r="F1" s="102"/>
      <c r="G1" s="102"/>
      <c r="H1" s="102"/>
      <c r="I1" s="102"/>
      <c r="J1" s="103"/>
      <c r="K1" s="1"/>
      <c r="L1" s="2"/>
      <c r="M1" s="2"/>
      <c r="N1" s="2"/>
      <c r="O1" s="3"/>
      <c r="P1" s="4" t="s">
        <v>1</v>
      </c>
      <c r="Q1" s="2"/>
    </row>
    <row r="2" spans="1:17" ht="18.75" x14ac:dyDescent="0.3">
      <c r="A2" s="104" t="s">
        <v>2</v>
      </c>
      <c r="B2" s="102"/>
      <c r="C2" s="102"/>
      <c r="D2" s="102"/>
      <c r="E2" s="102"/>
      <c r="F2" s="102"/>
      <c r="G2" s="102"/>
      <c r="H2" s="102"/>
      <c r="I2" s="102"/>
      <c r="J2" s="103"/>
      <c r="K2" s="2"/>
      <c r="L2" s="2"/>
      <c r="M2" s="2"/>
      <c r="N2" s="2"/>
      <c r="O2" s="5"/>
      <c r="P2" s="4" t="s">
        <v>3</v>
      </c>
      <c r="Q2" s="2"/>
    </row>
    <row r="3" spans="1:17" ht="18.75" customHeight="1" x14ac:dyDescent="0.25">
      <c r="A3" s="105" t="s">
        <v>201</v>
      </c>
      <c r="B3" s="106"/>
      <c r="C3" s="106"/>
      <c r="D3" s="106"/>
      <c r="E3" s="106"/>
      <c r="F3" s="106"/>
      <c r="G3" s="106"/>
      <c r="H3" s="106"/>
      <c r="I3" s="106"/>
      <c r="J3" s="107"/>
      <c r="K3" s="6"/>
      <c r="L3" s="6"/>
      <c r="N3" s="6"/>
      <c r="O3" s="6"/>
      <c r="P3" s="6"/>
      <c r="Q3" s="6"/>
    </row>
    <row r="4" spans="1:17" ht="24" x14ac:dyDescent="0.4">
      <c r="A4" s="101" t="s">
        <v>4</v>
      </c>
      <c r="B4" s="102"/>
      <c r="C4" s="102"/>
      <c r="D4" s="102"/>
      <c r="E4" s="102"/>
      <c r="F4" s="102"/>
      <c r="G4" s="102"/>
      <c r="H4" s="102"/>
      <c r="I4" s="102"/>
      <c r="J4" s="103"/>
      <c r="K4" s="2"/>
      <c r="L4" s="2"/>
      <c r="M4" s="6"/>
      <c r="N4" s="2"/>
      <c r="O4" s="2"/>
      <c r="P4" s="2"/>
      <c r="Q4" s="2"/>
    </row>
    <row r="5" spans="1:17" x14ac:dyDescent="0.25">
      <c r="A5" s="108" t="s">
        <v>5</v>
      </c>
      <c r="B5" s="103"/>
      <c r="C5" s="109" t="s">
        <v>6</v>
      </c>
      <c r="D5" s="102"/>
      <c r="E5" s="102"/>
      <c r="F5" s="102"/>
      <c r="G5" s="102"/>
      <c r="H5" s="102"/>
      <c r="I5" s="102"/>
      <c r="J5" s="103"/>
      <c r="K5" s="2"/>
      <c r="L5" s="2"/>
      <c r="M5" s="2"/>
      <c r="N5" s="2"/>
      <c r="O5" s="2"/>
      <c r="P5" s="2"/>
      <c r="Q5" s="2"/>
    </row>
    <row r="6" spans="1:17" ht="45" customHeight="1" x14ac:dyDescent="0.25">
      <c r="A6" s="110" t="s">
        <v>7</v>
      </c>
      <c r="B6" s="103"/>
      <c r="C6" s="111" t="s">
        <v>8</v>
      </c>
      <c r="D6" s="102"/>
      <c r="E6" s="102"/>
      <c r="F6" s="102"/>
      <c r="G6" s="102"/>
      <c r="H6" s="102"/>
      <c r="I6" s="102"/>
      <c r="J6" s="103"/>
      <c r="K6" s="2"/>
      <c r="L6" s="2"/>
      <c r="M6" s="2"/>
      <c r="N6" s="2"/>
      <c r="O6" s="2"/>
      <c r="P6" s="2"/>
      <c r="Q6" s="2"/>
    </row>
    <row r="7" spans="1:17" x14ac:dyDescent="0.25">
      <c r="A7" s="110" t="s">
        <v>9</v>
      </c>
      <c r="B7" s="103"/>
      <c r="C7" s="112" t="s">
        <v>10</v>
      </c>
      <c r="D7" s="102"/>
      <c r="E7" s="102"/>
      <c r="F7" s="102"/>
      <c r="G7" s="102"/>
      <c r="H7" s="102"/>
      <c r="I7" s="102"/>
      <c r="J7" s="103"/>
      <c r="K7" s="2"/>
      <c r="L7" s="2"/>
      <c r="M7" s="2"/>
      <c r="N7" s="2"/>
      <c r="O7" s="2"/>
      <c r="P7" s="2"/>
      <c r="Q7" s="2"/>
    </row>
    <row r="8" spans="1:17" x14ac:dyDescent="0.25">
      <c r="A8" s="110" t="s">
        <v>11</v>
      </c>
      <c r="B8" s="103"/>
      <c r="C8" s="112" t="s">
        <v>12</v>
      </c>
      <c r="D8" s="102"/>
      <c r="E8" s="102"/>
      <c r="F8" s="102"/>
      <c r="G8" s="102"/>
      <c r="H8" s="102"/>
      <c r="I8" s="102"/>
      <c r="J8" s="103"/>
      <c r="K8" s="2"/>
      <c r="L8" s="2"/>
      <c r="M8" s="2"/>
      <c r="N8" s="2"/>
      <c r="O8" s="2"/>
      <c r="P8" s="2"/>
      <c r="Q8" s="2"/>
    </row>
    <row r="9" spans="1:17" x14ac:dyDescent="0.25">
      <c r="A9" s="113" t="s">
        <v>13</v>
      </c>
      <c r="B9" s="103"/>
      <c r="C9" s="114" t="s">
        <v>202</v>
      </c>
      <c r="D9" s="115"/>
      <c r="E9" s="115"/>
      <c r="F9" s="115"/>
      <c r="G9" s="115"/>
      <c r="H9" s="115"/>
      <c r="I9" s="115"/>
      <c r="J9" s="116"/>
      <c r="K9" s="6"/>
      <c r="L9" s="6"/>
      <c r="M9" s="6"/>
      <c r="N9" s="6"/>
      <c r="O9" s="6"/>
      <c r="P9" s="6"/>
      <c r="Q9" s="6"/>
    </row>
    <row r="10" spans="1:17" x14ac:dyDescent="0.25">
      <c r="A10" s="110" t="s">
        <v>14</v>
      </c>
      <c r="B10" s="103"/>
      <c r="C10" s="114"/>
      <c r="D10" s="115"/>
      <c r="E10" s="115"/>
      <c r="F10" s="115"/>
      <c r="G10" s="115"/>
      <c r="H10" s="115"/>
      <c r="I10" s="115"/>
      <c r="J10" s="116"/>
      <c r="K10" s="2"/>
      <c r="L10" s="2"/>
      <c r="M10" s="2"/>
      <c r="N10" s="2"/>
      <c r="O10" s="2"/>
      <c r="P10" s="2"/>
      <c r="Q10" s="2"/>
    </row>
    <row r="11" spans="1:17" ht="33" customHeight="1" x14ac:dyDescent="0.25">
      <c r="A11" s="117" t="s">
        <v>15</v>
      </c>
      <c r="B11" s="117" t="s">
        <v>16</v>
      </c>
      <c r="C11" s="119" t="s">
        <v>17</v>
      </c>
      <c r="D11" s="119" t="s">
        <v>18</v>
      </c>
      <c r="E11" s="117" t="s">
        <v>19</v>
      </c>
      <c r="F11" s="117" t="s">
        <v>15</v>
      </c>
      <c r="G11" s="117" t="s">
        <v>16</v>
      </c>
      <c r="H11" s="119" t="s">
        <v>17</v>
      </c>
      <c r="I11" s="119" t="s">
        <v>18</v>
      </c>
      <c r="J11" s="117" t="s">
        <v>19</v>
      </c>
      <c r="K11" s="2"/>
      <c r="L11" s="147" t="s">
        <v>16</v>
      </c>
      <c r="M11" s="148" t="s">
        <v>287</v>
      </c>
      <c r="N11" s="148"/>
      <c r="O11" s="2"/>
      <c r="P11" s="2"/>
      <c r="Q11" s="2"/>
    </row>
    <row r="12" spans="1:17" ht="13.5" customHeight="1" x14ac:dyDescent="0.25">
      <c r="A12" s="118"/>
      <c r="B12" s="118"/>
      <c r="C12" s="118"/>
      <c r="D12" s="118"/>
      <c r="E12" s="118"/>
      <c r="F12" s="118"/>
      <c r="G12" s="118"/>
      <c r="H12" s="118"/>
      <c r="I12" s="118"/>
      <c r="J12" s="118"/>
      <c r="K12" s="2"/>
      <c r="L12" s="147"/>
      <c r="M12" s="7" t="s">
        <v>17</v>
      </c>
      <c r="N12" s="2" t="s">
        <v>18</v>
      </c>
      <c r="O12" s="2"/>
      <c r="P12" s="2"/>
      <c r="Q12" s="2"/>
    </row>
    <row r="13" spans="1:17" x14ac:dyDescent="0.25">
      <c r="A13" s="8">
        <v>1</v>
      </c>
      <c r="B13" s="9" t="s">
        <v>20</v>
      </c>
      <c r="C13" s="37">
        <v>0</v>
      </c>
      <c r="D13" s="10">
        <v>215</v>
      </c>
      <c r="E13" s="11">
        <f t="shared" ref="E13:E60" si="0">SUM(C13,D13)</f>
        <v>215</v>
      </c>
      <c r="F13" s="8">
        <v>49</v>
      </c>
      <c r="G13" s="12" t="s">
        <v>21</v>
      </c>
      <c r="H13" s="37">
        <v>0</v>
      </c>
      <c r="I13" s="10">
        <v>215</v>
      </c>
      <c r="J13" s="8">
        <f t="shared" ref="J13:J60" si="1">SUM(H13,I13)</f>
        <v>215</v>
      </c>
      <c r="K13" s="2"/>
      <c r="L13" s="2"/>
      <c r="M13" s="7"/>
      <c r="N13" s="7"/>
      <c r="O13" s="2"/>
      <c r="P13" s="2"/>
      <c r="Q13" s="2"/>
    </row>
    <row r="14" spans="1:17" x14ac:dyDescent="0.25">
      <c r="A14" s="8">
        <f t="shared" ref="A14:A36" si="2">A13+1</f>
        <v>2</v>
      </c>
      <c r="B14" s="9" t="s">
        <v>22</v>
      </c>
      <c r="C14" s="37">
        <v>0</v>
      </c>
      <c r="D14" s="10">
        <v>215</v>
      </c>
      <c r="E14" s="11">
        <f t="shared" si="0"/>
        <v>215</v>
      </c>
      <c r="F14" s="8">
        <f t="shared" ref="F14:F36" si="3">F13+1</f>
        <v>50</v>
      </c>
      <c r="G14" s="12" t="s">
        <v>23</v>
      </c>
      <c r="H14" s="37">
        <v>0</v>
      </c>
      <c r="I14" s="10">
        <v>215</v>
      </c>
      <c r="J14" s="8">
        <f t="shared" si="1"/>
        <v>215</v>
      </c>
      <c r="K14" s="2"/>
      <c r="L14" s="2" t="s">
        <v>20</v>
      </c>
      <c r="M14" s="7">
        <f>AVERAGE(C13:C16)</f>
        <v>0</v>
      </c>
      <c r="N14" s="7">
        <f>AVERAGE(D13:D16)</f>
        <v>215</v>
      </c>
      <c r="O14" s="2"/>
      <c r="P14" s="2"/>
      <c r="Q14" s="2"/>
    </row>
    <row r="15" spans="1:17" x14ac:dyDescent="0.25">
      <c r="A15" s="8">
        <f t="shared" si="2"/>
        <v>3</v>
      </c>
      <c r="B15" s="9" t="s">
        <v>24</v>
      </c>
      <c r="C15" s="37">
        <v>0</v>
      </c>
      <c r="D15" s="10">
        <v>215</v>
      </c>
      <c r="E15" s="11">
        <f t="shared" si="0"/>
        <v>215</v>
      </c>
      <c r="F15" s="8">
        <f t="shared" si="3"/>
        <v>51</v>
      </c>
      <c r="G15" s="12" t="s">
        <v>25</v>
      </c>
      <c r="H15" s="37">
        <v>0</v>
      </c>
      <c r="I15" s="10">
        <v>215</v>
      </c>
      <c r="J15" s="8">
        <f t="shared" si="1"/>
        <v>215</v>
      </c>
      <c r="K15" s="2"/>
      <c r="L15" s="2" t="s">
        <v>28</v>
      </c>
      <c r="M15" s="7">
        <f>AVERAGE(C17:C20)</f>
        <v>0</v>
      </c>
      <c r="N15" s="7">
        <f>AVERAGE(D17:D20)</f>
        <v>215</v>
      </c>
      <c r="O15" s="2"/>
      <c r="P15" s="2"/>
      <c r="Q15" s="2"/>
    </row>
    <row r="16" spans="1:17" x14ac:dyDescent="0.25">
      <c r="A16" s="8">
        <f t="shared" si="2"/>
        <v>4</v>
      </c>
      <c r="B16" s="9" t="s">
        <v>26</v>
      </c>
      <c r="C16" s="37">
        <v>0</v>
      </c>
      <c r="D16" s="10">
        <v>215</v>
      </c>
      <c r="E16" s="11">
        <f t="shared" si="0"/>
        <v>215</v>
      </c>
      <c r="F16" s="8">
        <f t="shared" si="3"/>
        <v>52</v>
      </c>
      <c r="G16" s="12" t="s">
        <v>27</v>
      </c>
      <c r="H16" s="37">
        <v>0</v>
      </c>
      <c r="I16" s="10">
        <v>215</v>
      </c>
      <c r="J16" s="8">
        <f t="shared" si="1"/>
        <v>215</v>
      </c>
      <c r="K16" s="2"/>
      <c r="L16" s="2" t="s">
        <v>36</v>
      </c>
      <c r="M16" s="7">
        <f>AVERAGE(C21:C24)</f>
        <v>0</v>
      </c>
      <c r="N16" s="7">
        <f>AVERAGE(D21:D24)</f>
        <v>215</v>
      </c>
      <c r="O16" s="2"/>
      <c r="P16" s="2"/>
      <c r="Q16" s="2"/>
    </row>
    <row r="17" spans="1:17" x14ac:dyDescent="0.25">
      <c r="A17" s="8">
        <f t="shared" si="2"/>
        <v>5</v>
      </c>
      <c r="B17" s="9" t="s">
        <v>28</v>
      </c>
      <c r="C17" s="37">
        <v>0</v>
      </c>
      <c r="D17" s="10">
        <v>215</v>
      </c>
      <c r="E17" s="11">
        <f t="shared" si="0"/>
        <v>215</v>
      </c>
      <c r="F17" s="8">
        <f t="shared" si="3"/>
        <v>53</v>
      </c>
      <c r="G17" s="12" t="s">
        <v>29</v>
      </c>
      <c r="H17" s="37">
        <v>0</v>
      </c>
      <c r="I17" s="10">
        <v>215</v>
      </c>
      <c r="J17" s="8">
        <f t="shared" si="1"/>
        <v>215</v>
      </c>
      <c r="K17" s="2"/>
      <c r="L17" s="2" t="s">
        <v>44</v>
      </c>
      <c r="M17" s="7">
        <f>AVERAGE(C25:C28)</f>
        <v>0</v>
      </c>
      <c r="N17" s="7">
        <f>AVERAGE(D25:D28)</f>
        <v>215</v>
      </c>
      <c r="O17" s="2"/>
      <c r="P17" s="2"/>
      <c r="Q17" s="2"/>
    </row>
    <row r="18" spans="1:17" x14ac:dyDescent="0.25">
      <c r="A18" s="8">
        <f t="shared" si="2"/>
        <v>6</v>
      </c>
      <c r="B18" s="9" t="s">
        <v>30</v>
      </c>
      <c r="C18" s="37">
        <v>0</v>
      </c>
      <c r="D18" s="10">
        <v>215</v>
      </c>
      <c r="E18" s="11">
        <f t="shared" si="0"/>
        <v>215</v>
      </c>
      <c r="F18" s="8">
        <f t="shared" si="3"/>
        <v>54</v>
      </c>
      <c r="G18" s="12" t="s">
        <v>31</v>
      </c>
      <c r="H18" s="37">
        <v>0</v>
      </c>
      <c r="I18" s="10">
        <v>215</v>
      </c>
      <c r="J18" s="8">
        <f t="shared" si="1"/>
        <v>215</v>
      </c>
      <c r="K18" s="2"/>
      <c r="L18" s="2" t="s">
        <v>52</v>
      </c>
      <c r="M18" s="7">
        <f>AVERAGE(C29:C32)</f>
        <v>0</v>
      </c>
      <c r="N18" s="7">
        <f>AVERAGE(D29:D32)</f>
        <v>215</v>
      </c>
      <c r="O18" s="2"/>
      <c r="P18" s="2"/>
      <c r="Q18" s="2"/>
    </row>
    <row r="19" spans="1:17" x14ac:dyDescent="0.25">
      <c r="A19" s="8">
        <f t="shared" si="2"/>
        <v>7</v>
      </c>
      <c r="B19" s="9" t="s">
        <v>32</v>
      </c>
      <c r="C19" s="37">
        <v>0</v>
      </c>
      <c r="D19" s="10">
        <v>215</v>
      </c>
      <c r="E19" s="11">
        <f t="shared" si="0"/>
        <v>215</v>
      </c>
      <c r="F19" s="8">
        <f t="shared" si="3"/>
        <v>55</v>
      </c>
      <c r="G19" s="12" t="s">
        <v>33</v>
      </c>
      <c r="H19" s="37">
        <v>0</v>
      </c>
      <c r="I19" s="10">
        <v>215</v>
      </c>
      <c r="J19" s="8">
        <f t="shared" si="1"/>
        <v>215</v>
      </c>
      <c r="K19" s="2"/>
      <c r="L19" s="2" t="s">
        <v>60</v>
      </c>
      <c r="M19" s="7">
        <f>AVERAGE(C33:C36)</f>
        <v>0</v>
      </c>
      <c r="N19" s="7">
        <f>AVERAGE(D33:D36)</f>
        <v>215</v>
      </c>
      <c r="O19" s="2"/>
      <c r="P19" s="2"/>
      <c r="Q19" s="2"/>
    </row>
    <row r="20" spans="1:17" x14ac:dyDescent="0.25">
      <c r="A20" s="8">
        <f t="shared" si="2"/>
        <v>8</v>
      </c>
      <c r="B20" s="9" t="s">
        <v>34</v>
      </c>
      <c r="C20" s="37">
        <v>0</v>
      </c>
      <c r="D20" s="10">
        <v>215</v>
      </c>
      <c r="E20" s="11">
        <f t="shared" si="0"/>
        <v>215</v>
      </c>
      <c r="F20" s="8">
        <f t="shared" si="3"/>
        <v>56</v>
      </c>
      <c r="G20" s="12" t="s">
        <v>35</v>
      </c>
      <c r="H20" s="37">
        <v>0</v>
      </c>
      <c r="I20" s="10">
        <v>215</v>
      </c>
      <c r="J20" s="8">
        <f t="shared" si="1"/>
        <v>215</v>
      </c>
      <c r="K20" s="2"/>
      <c r="L20" s="2" t="s">
        <v>68</v>
      </c>
      <c r="M20" s="7">
        <f>AVERAGE(C37:C40)</f>
        <v>0</v>
      </c>
      <c r="N20" s="7">
        <f>AVERAGE(D37:D40)</f>
        <v>215</v>
      </c>
      <c r="O20" s="2"/>
      <c r="P20" s="2"/>
      <c r="Q20" s="2"/>
    </row>
    <row r="21" spans="1:17" ht="15.75" customHeight="1" x14ac:dyDescent="0.25">
      <c r="A21" s="8">
        <f t="shared" si="2"/>
        <v>9</v>
      </c>
      <c r="B21" s="9" t="s">
        <v>36</v>
      </c>
      <c r="C21" s="37">
        <v>0</v>
      </c>
      <c r="D21" s="10">
        <v>215</v>
      </c>
      <c r="E21" s="11">
        <f t="shared" si="0"/>
        <v>215</v>
      </c>
      <c r="F21" s="8">
        <f t="shared" si="3"/>
        <v>57</v>
      </c>
      <c r="G21" s="12" t="s">
        <v>37</v>
      </c>
      <c r="H21" s="37">
        <v>0</v>
      </c>
      <c r="I21" s="10">
        <v>215</v>
      </c>
      <c r="J21" s="8">
        <f t="shared" si="1"/>
        <v>215</v>
      </c>
      <c r="K21" s="2"/>
      <c r="L21" s="2" t="s">
        <v>76</v>
      </c>
      <c r="M21" s="7">
        <f>AVERAGE(C41:C44)</f>
        <v>0</v>
      </c>
      <c r="N21" s="7">
        <f>AVERAGE(D41:D44)</f>
        <v>215</v>
      </c>
      <c r="O21" s="2"/>
      <c r="P21" s="2"/>
      <c r="Q21" s="2"/>
    </row>
    <row r="22" spans="1:17" ht="15.75" customHeight="1" x14ac:dyDescent="0.25">
      <c r="A22" s="8">
        <f t="shared" si="2"/>
        <v>10</v>
      </c>
      <c r="B22" s="9" t="s">
        <v>38</v>
      </c>
      <c r="C22" s="37">
        <v>0</v>
      </c>
      <c r="D22" s="10">
        <v>215</v>
      </c>
      <c r="E22" s="11">
        <f t="shared" si="0"/>
        <v>215</v>
      </c>
      <c r="F22" s="8">
        <f t="shared" si="3"/>
        <v>58</v>
      </c>
      <c r="G22" s="12" t="s">
        <v>39</v>
      </c>
      <c r="H22" s="37">
        <v>0</v>
      </c>
      <c r="I22" s="10">
        <v>215</v>
      </c>
      <c r="J22" s="8">
        <f t="shared" si="1"/>
        <v>215</v>
      </c>
      <c r="K22" s="2"/>
      <c r="L22" s="2" t="s">
        <v>84</v>
      </c>
      <c r="M22" s="7">
        <f>AVERAGE(C45:C48)</f>
        <v>0</v>
      </c>
      <c r="N22" s="7">
        <f>AVERAGE(D45:D48)</f>
        <v>215</v>
      </c>
      <c r="O22" s="2"/>
      <c r="P22" s="2"/>
      <c r="Q22" s="2"/>
    </row>
    <row r="23" spans="1:17" ht="15.75" customHeight="1" x14ac:dyDescent="0.25">
      <c r="A23" s="8">
        <f t="shared" si="2"/>
        <v>11</v>
      </c>
      <c r="B23" s="9" t="s">
        <v>40</v>
      </c>
      <c r="C23" s="37">
        <v>0</v>
      </c>
      <c r="D23" s="10">
        <v>215</v>
      </c>
      <c r="E23" s="11">
        <f t="shared" si="0"/>
        <v>215</v>
      </c>
      <c r="F23" s="8">
        <f t="shared" si="3"/>
        <v>59</v>
      </c>
      <c r="G23" s="12" t="s">
        <v>41</v>
      </c>
      <c r="H23" s="37">
        <v>0</v>
      </c>
      <c r="I23" s="10">
        <v>215</v>
      </c>
      <c r="J23" s="8">
        <f t="shared" si="1"/>
        <v>215</v>
      </c>
      <c r="K23" s="2"/>
      <c r="L23" s="2" t="s">
        <v>92</v>
      </c>
      <c r="M23" s="7">
        <f>AVERAGE(C49:C52)</f>
        <v>0</v>
      </c>
      <c r="N23" s="7">
        <f>AVERAGE(D49:D52)</f>
        <v>215</v>
      </c>
      <c r="O23" s="2"/>
      <c r="P23" s="2"/>
      <c r="Q23" s="2"/>
    </row>
    <row r="24" spans="1:17" ht="15.75" customHeight="1" x14ac:dyDescent="0.25">
      <c r="A24" s="8">
        <f t="shared" si="2"/>
        <v>12</v>
      </c>
      <c r="B24" s="9" t="s">
        <v>42</v>
      </c>
      <c r="C24" s="37">
        <v>0</v>
      </c>
      <c r="D24" s="10">
        <v>215</v>
      </c>
      <c r="E24" s="11">
        <f t="shared" si="0"/>
        <v>215</v>
      </c>
      <c r="F24" s="8">
        <f t="shared" si="3"/>
        <v>60</v>
      </c>
      <c r="G24" s="12" t="s">
        <v>43</v>
      </c>
      <c r="H24" s="37">
        <v>0</v>
      </c>
      <c r="I24" s="10">
        <v>215</v>
      </c>
      <c r="J24" s="8">
        <f t="shared" si="1"/>
        <v>215</v>
      </c>
      <c r="K24" s="2"/>
      <c r="L24" s="13" t="s">
        <v>100</v>
      </c>
      <c r="M24" s="7">
        <f>AVERAGE(C53:C56)</f>
        <v>0</v>
      </c>
      <c r="N24" s="7">
        <f>AVERAGE(D53:D56)</f>
        <v>215</v>
      </c>
      <c r="O24" s="2"/>
      <c r="P24" s="2"/>
      <c r="Q24" s="2"/>
    </row>
    <row r="25" spans="1:17" ht="15.75" customHeight="1" x14ac:dyDescent="0.25">
      <c r="A25" s="8">
        <f t="shared" si="2"/>
        <v>13</v>
      </c>
      <c r="B25" s="9" t="s">
        <v>44</v>
      </c>
      <c r="C25" s="37">
        <v>0</v>
      </c>
      <c r="D25" s="10">
        <v>215</v>
      </c>
      <c r="E25" s="11">
        <f t="shared" si="0"/>
        <v>215</v>
      </c>
      <c r="F25" s="8">
        <f t="shared" si="3"/>
        <v>61</v>
      </c>
      <c r="G25" s="12" t="s">
        <v>45</v>
      </c>
      <c r="H25" s="37">
        <v>0</v>
      </c>
      <c r="I25" s="10">
        <v>215</v>
      </c>
      <c r="J25" s="8">
        <f t="shared" si="1"/>
        <v>215</v>
      </c>
      <c r="K25" s="2"/>
      <c r="L25" s="16" t="s">
        <v>108</v>
      </c>
      <c r="M25" s="7">
        <f>AVERAGE(C57:C60)</f>
        <v>0</v>
      </c>
      <c r="N25" s="7">
        <f>AVERAGE(D57:D60)</f>
        <v>215</v>
      </c>
      <c r="O25" s="2"/>
      <c r="P25" s="2"/>
      <c r="Q25" s="2"/>
    </row>
    <row r="26" spans="1:17" ht="15.75" customHeight="1" x14ac:dyDescent="0.25">
      <c r="A26" s="8">
        <f t="shared" si="2"/>
        <v>14</v>
      </c>
      <c r="B26" s="9" t="s">
        <v>46</v>
      </c>
      <c r="C26" s="37">
        <v>0</v>
      </c>
      <c r="D26" s="10">
        <v>215</v>
      </c>
      <c r="E26" s="11">
        <f t="shared" si="0"/>
        <v>215</v>
      </c>
      <c r="F26" s="8">
        <f t="shared" si="3"/>
        <v>62</v>
      </c>
      <c r="G26" s="12" t="s">
        <v>47</v>
      </c>
      <c r="H26" s="37">
        <v>0</v>
      </c>
      <c r="I26" s="10">
        <v>215</v>
      </c>
      <c r="J26" s="8">
        <f t="shared" si="1"/>
        <v>215</v>
      </c>
      <c r="K26" s="2"/>
      <c r="L26" s="16" t="s">
        <v>21</v>
      </c>
      <c r="M26" s="7">
        <f>AVERAGE(H13:H16)</f>
        <v>0</v>
      </c>
      <c r="N26" s="7">
        <f>AVERAGE(I13:I16)</f>
        <v>215</v>
      </c>
      <c r="O26" s="2"/>
      <c r="P26" s="2"/>
      <c r="Q26" s="2"/>
    </row>
    <row r="27" spans="1:17" ht="15.75" customHeight="1" x14ac:dyDescent="0.25">
      <c r="A27" s="8">
        <f t="shared" si="2"/>
        <v>15</v>
      </c>
      <c r="B27" s="9" t="s">
        <v>48</v>
      </c>
      <c r="C27" s="37">
        <v>0</v>
      </c>
      <c r="D27" s="10">
        <v>215</v>
      </c>
      <c r="E27" s="11">
        <f t="shared" si="0"/>
        <v>215</v>
      </c>
      <c r="F27" s="8">
        <f t="shared" si="3"/>
        <v>63</v>
      </c>
      <c r="G27" s="12" t="s">
        <v>49</v>
      </c>
      <c r="H27" s="37">
        <v>0</v>
      </c>
      <c r="I27" s="10">
        <v>215</v>
      </c>
      <c r="J27" s="8">
        <f t="shared" si="1"/>
        <v>215</v>
      </c>
      <c r="K27" s="2"/>
      <c r="L27" s="24" t="s">
        <v>29</v>
      </c>
      <c r="M27" s="7">
        <f>AVERAGE(H17:H20)</f>
        <v>0</v>
      </c>
      <c r="N27" s="7">
        <f>AVERAGE(I17:I20)</f>
        <v>215</v>
      </c>
      <c r="O27" s="2"/>
      <c r="P27" s="2"/>
      <c r="Q27" s="2"/>
    </row>
    <row r="28" spans="1:17" ht="15.75" customHeight="1" x14ac:dyDescent="0.25">
      <c r="A28" s="8">
        <f t="shared" si="2"/>
        <v>16</v>
      </c>
      <c r="B28" s="9" t="s">
        <v>50</v>
      </c>
      <c r="C28" s="37">
        <v>0</v>
      </c>
      <c r="D28" s="10">
        <v>215</v>
      </c>
      <c r="E28" s="11">
        <f t="shared" si="0"/>
        <v>215</v>
      </c>
      <c r="F28" s="8">
        <f t="shared" si="3"/>
        <v>64</v>
      </c>
      <c r="G28" s="12" t="s">
        <v>51</v>
      </c>
      <c r="H28" s="37">
        <v>0</v>
      </c>
      <c r="I28" s="10">
        <v>215</v>
      </c>
      <c r="J28" s="8">
        <f t="shared" si="1"/>
        <v>215</v>
      </c>
      <c r="K28" s="2"/>
      <c r="L28" s="2" t="s">
        <v>37</v>
      </c>
      <c r="M28" s="7">
        <f>AVERAGE(H21:H24)</f>
        <v>0</v>
      </c>
      <c r="N28" s="7">
        <f>AVERAGE(I21:I24)</f>
        <v>215</v>
      </c>
      <c r="O28" s="2"/>
      <c r="P28" s="2"/>
      <c r="Q28" s="2"/>
    </row>
    <row r="29" spans="1:17" ht="15.75" customHeight="1" x14ac:dyDescent="0.25">
      <c r="A29" s="8">
        <f t="shared" si="2"/>
        <v>17</v>
      </c>
      <c r="B29" s="9" t="s">
        <v>52</v>
      </c>
      <c r="C29" s="37">
        <v>0</v>
      </c>
      <c r="D29" s="10">
        <v>215</v>
      </c>
      <c r="E29" s="11">
        <f t="shared" si="0"/>
        <v>215</v>
      </c>
      <c r="F29" s="8">
        <f t="shared" si="3"/>
        <v>65</v>
      </c>
      <c r="G29" s="12" t="s">
        <v>53</v>
      </c>
      <c r="H29" s="37">
        <v>0</v>
      </c>
      <c r="I29" s="10">
        <v>215</v>
      </c>
      <c r="J29" s="8">
        <f t="shared" si="1"/>
        <v>215</v>
      </c>
      <c r="K29" s="2"/>
      <c r="L29" s="2" t="s">
        <v>45</v>
      </c>
      <c r="M29" s="7">
        <f>AVERAGE(H25:H28)</f>
        <v>0</v>
      </c>
      <c r="N29" s="7">
        <f>AVERAGE(I25:I28)</f>
        <v>215</v>
      </c>
      <c r="O29" s="2"/>
      <c r="P29" s="2"/>
      <c r="Q29" s="2"/>
    </row>
    <row r="30" spans="1:17" ht="15.75" customHeight="1" x14ac:dyDescent="0.25">
      <c r="A30" s="8">
        <f t="shared" si="2"/>
        <v>18</v>
      </c>
      <c r="B30" s="9" t="s">
        <v>54</v>
      </c>
      <c r="C30" s="37">
        <v>0</v>
      </c>
      <c r="D30" s="10">
        <v>215</v>
      </c>
      <c r="E30" s="11">
        <f t="shared" si="0"/>
        <v>215</v>
      </c>
      <c r="F30" s="8">
        <f t="shared" si="3"/>
        <v>66</v>
      </c>
      <c r="G30" s="12" t="s">
        <v>55</v>
      </c>
      <c r="H30" s="37">
        <v>0</v>
      </c>
      <c r="I30" s="10">
        <v>215</v>
      </c>
      <c r="J30" s="8">
        <f t="shared" si="1"/>
        <v>215</v>
      </c>
      <c r="K30" s="2"/>
      <c r="L30" s="2" t="s">
        <v>53</v>
      </c>
      <c r="M30" s="7">
        <f>AVERAGE(H29:H32)</f>
        <v>0</v>
      </c>
      <c r="N30" s="7">
        <f>AVERAGE(I29:I32)</f>
        <v>215</v>
      </c>
      <c r="O30" s="2"/>
      <c r="P30" s="2"/>
      <c r="Q30" s="2"/>
    </row>
    <row r="31" spans="1:17" ht="15.75" customHeight="1" x14ac:dyDescent="0.25">
      <c r="A31" s="8">
        <f t="shared" si="2"/>
        <v>19</v>
      </c>
      <c r="B31" s="9" t="s">
        <v>56</v>
      </c>
      <c r="C31" s="37">
        <v>0</v>
      </c>
      <c r="D31" s="10">
        <v>215</v>
      </c>
      <c r="E31" s="11">
        <f t="shared" si="0"/>
        <v>215</v>
      </c>
      <c r="F31" s="8">
        <f t="shared" si="3"/>
        <v>67</v>
      </c>
      <c r="G31" s="12" t="s">
        <v>57</v>
      </c>
      <c r="H31" s="37">
        <v>0</v>
      </c>
      <c r="I31" s="10">
        <v>215</v>
      </c>
      <c r="J31" s="8">
        <f t="shared" si="1"/>
        <v>215</v>
      </c>
      <c r="K31" s="2"/>
      <c r="L31" s="2" t="s">
        <v>61</v>
      </c>
      <c r="M31" s="7">
        <f>AVERAGE(H33:H36)</f>
        <v>0</v>
      </c>
      <c r="N31" s="7">
        <f>AVERAGE(I33:I36)</f>
        <v>215</v>
      </c>
      <c r="O31" s="2"/>
      <c r="P31" s="2"/>
      <c r="Q31" s="2"/>
    </row>
    <row r="32" spans="1:17" ht="15.75" customHeight="1" x14ac:dyDescent="0.25">
      <c r="A32" s="8">
        <f t="shared" si="2"/>
        <v>20</v>
      </c>
      <c r="B32" s="9" t="s">
        <v>58</v>
      </c>
      <c r="C32" s="37">
        <v>0</v>
      </c>
      <c r="D32" s="10">
        <v>215</v>
      </c>
      <c r="E32" s="11">
        <f t="shared" si="0"/>
        <v>215</v>
      </c>
      <c r="F32" s="8">
        <f t="shared" si="3"/>
        <v>68</v>
      </c>
      <c r="G32" s="12" t="s">
        <v>59</v>
      </c>
      <c r="H32" s="37">
        <v>0</v>
      </c>
      <c r="I32" s="10">
        <v>215</v>
      </c>
      <c r="J32" s="8">
        <f t="shared" si="1"/>
        <v>215</v>
      </c>
      <c r="K32" s="2"/>
      <c r="L32" s="2" t="s">
        <v>69</v>
      </c>
      <c r="M32" s="7">
        <f>AVERAGE(H37:H40)</f>
        <v>0</v>
      </c>
      <c r="N32" s="7">
        <f>AVERAGE(I37:I40)</f>
        <v>215</v>
      </c>
      <c r="O32" s="2"/>
      <c r="P32" s="2"/>
      <c r="Q32" s="2"/>
    </row>
    <row r="33" spans="1:17" ht="15.75" customHeight="1" x14ac:dyDescent="0.25">
      <c r="A33" s="8">
        <f t="shared" si="2"/>
        <v>21</v>
      </c>
      <c r="B33" s="9" t="s">
        <v>60</v>
      </c>
      <c r="C33" s="37">
        <v>0</v>
      </c>
      <c r="D33" s="10">
        <v>215</v>
      </c>
      <c r="E33" s="11">
        <f t="shared" si="0"/>
        <v>215</v>
      </c>
      <c r="F33" s="8">
        <f t="shared" si="3"/>
        <v>69</v>
      </c>
      <c r="G33" s="12" t="s">
        <v>61</v>
      </c>
      <c r="H33" s="37">
        <v>0</v>
      </c>
      <c r="I33" s="10">
        <v>215</v>
      </c>
      <c r="J33" s="8">
        <f t="shared" si="1"/>
        <v>215</v>
      </c>
      <c r="K33" s="2"/>
      <c r="L33" s="2" t="s">
        <v>77</v>
      </c>
      <c r="M33" s="7">
        <f>AVERAGE(H41:H44)</f>
        <v>0</v>
      </c>
      <c r="N33" s="7">
        <f>AVERAGE(I41:I44)</f>
        <v>215</v>
      </c>
      <c r="O33" s="2"/>
      <c r="P33" s="2"/>
      <c r="Q33" s="2"/>
    </row>
    <row r="34" spans="1:17" ht="15.75" customHeight="1" x14ac:dyDescent="0.25">
      <c r="A34" s="8">
        <f t="shared" si="2"/>
        <v>22</v>
      </c>
      <c r="B34" s="9" t="s">
        <v>62</v>
      </c>
      <c r="C34" s="37">
        <v>0</v>
      </c>
      <c r="D34" s="10">
        <v>215</v>
      </c>
      <c r="E34" s="11">
        <f t="shared" si="0"/>
        <v>215</v>
      </c>
      <c r="F34" s="8">
        <f t="shared" si="3"/>
        <v>70</v>
      </c>
      <c r="G34" s="12" t="s">
        <v>63</v>
      </c>
      <c r="H34" s="37">
        <v>0</v>
      </c>
      <c r="I34" s="10">
        <v>215</v>
      </c>
      <c r="J34" s="8">
        <f t="shared" si="1"/>
        <v>215</v>
      </c>
      <c r="K34" s="2"/>
      <c r="L34" s="2" t="s">
        <v>85</v>
      </c>
      <c r="M34" s="7">
        <f>AVERAGE(H45:H48)</f>
        <v>0</v>
      </c>
      <c r="N34" s="7">
        <f>AVERAGE(I45:I48)</f>
        <v>215</v>
      </c>
      <c r="O34" s="2"/>
      <c r="P34" s="2"/>
      <c r="Q34" s="2"/>
    </row>
    <row r="35" spans="1:17" ht="15.75" customHeight="1" x14ac:dyDescent="0.25">
      <c r="A35" s="8">
        <f t="shared" si="2"/>
        <v>23</v>
      </c>
      <c r="B35" s="9" t="s">
        <v>64</v>
      </c>
      <c r="C35" s="37">
        <v>0</v>
      </c>
      <c r="D35" s="10">
        <v>215</v>
      </c>
      <c r="E35" s="11">
        <f t="shared" si="0"/>
        <v>215</v>
      </c>
      <c r="F35" s="8">
        <f t="shared" si="3"/>
        <v>71</v>
      </c>
      <c r="G35" s="12" t="s">
        <v>65</v>
      </c>
      <c r="H35" s="37">
        <v>0</v>
      </c>
      <c r="I35" s="10">
        <v>215</v>
      </c>
      <c r="J35" s="8">
        <f t="shared" si="1"/>
        <v>215</v>
      </c>
      <c r="K35" s="2"/>
      <c r="L35" s="2" t="s">
        <v>93</v>
      </c>
      <c r="M35" s="7">
        <f>AVERAGE(H49:H52)</f>
        <v>0</v>
      </c>
      <c r="N35" s="7">
        <f>AVERAGE(I49:I52)</f>
        <v>215</v>
      </c>
      <c r="O35" s="2"/>
      <c r="P35" s="2"/>
      <c r="Q35" s="2"/>
    </row>
    <row r="36" spans="1:17" ht="15.75" customHeight="1" x14ac:dyDescent="0.25">
      <c r="A36" s="8">
        <f t="shared" si="2"/>
        <v>24</v>
      </c>
      <c r="B36" s="9" t="s">
        <v>66</v>
      </c>
      <c r="C36" s="37">
        <v>0</v>
      </c>
      <c r="D36" s="10">
        <v>215</v>
      </c>
      <c r="E36" s="11">
        <f t="shared" si="0"/>
        <v>215</v>
      </c>
      <c r="F36" s="8">
        <f t="shared" si="3"/>
        <v>72</v>
      </c>
      <c r="G36" s="12" t="s">
        <v>67</v>
      </c>
      <c r="H36" s="37">
        <v>0</v>
      </c>
      <c r="I36" s="10">
        <v>215</v>
      </c>
      <c r="J36" s="8">
        <f t="shared" si="1"/>
        <v>215</v>
      </c>
      <c r="K36" s="2"/>
      <c r="L36" s="100" t="s">
        <v>101</v>
      </c>
      <c r="M36" s="7">
        <f>AVERAGE(H53:H56)</f>
        <v>0</v>
      </c>
      <c r="N36" s="7">
        <f>AVERAGE(I53:I56)</f>
        <v>215</v>
      </c>
      <c r="O36" s="2"/>
      <c r="P36" s="2"/>
      <c r="Q36" s="2"/>
    </row>
    <row r="37" spans="1:17" ht="15.75" customHeight="1" x14ac:dyDescent="0.25">
      <c r="A37" s="8">
        <v>25</v>
      </c>
      <c r="B37" s="9" t="s">
        <v>68</v>
      </c>
      <c r="C37" s="37">
        <v>0</v>
      </c>
      <c r="D37" s="10">
        <v>215</v>
      </c>
      <c r="E37" s="11">
        <f t="shared" si="0"/>
        <v>215</v>
      </c>
      <c r="F37" s="8">
        <v>73</v>
      </c>
      <c r="G37" s="12" t="s">
        <v>69</v>
      </c>
      <c r="H37" s="37">
        <v>0</v>
      </c>
      <c r="I37" s="10">
        <v>215</v>
      </c>
      <c r="J37" s="8">
        <f t="shared" si="1"/>
        <v>215</v>
      </c>
      <c r="K37" s="2"/>
      <c r="L37" s="100" t="s">
        <v>109</v>
      </c>
      <c r="M37" s="7">
        <f>AVERAGE(H57:H60)</f>
        <v>0</v>
      </c>
      <c r="N37" s="7">
        <f>AVERAGE(I57:I60)</f>
        <v>215</v>
      </c>
      <c r="O37" s="2"/>
      <c r="P37" s="2"/>
      <c r="Q37" s="2"/>
    </row>
    <row r="38" spans="1:17" ht="15.75" customHeight="1" x14ac:dyDescent="0.25">
      <c r="A38" s="8">
        <f t="shared" ref="A38:A60" si="4">A37+1</f>
        <v>26</v>
      </c>
      <c r="B38" s="9" t="s">
        <v>70</v>
      </c>
      <c r="C38" s="37">
        <v>0</v>
      </c>
      <c r="D38" s="10">
        <v>215</v>
      </c>
      <c r="E38" s="8">
        <f t="shared" si="0"/>
        <v>215</v>
      </c>
      <c r="F38" s="8">
        <f t="shared" ref="F38:F60" si="5">F37+1</f>
        <v>74</v>
      </c>
      <c r="G38" s="12" t="s">
        <v>71</v>
      </c>
      <c r="H38" s="37">
        <v>0</v>
      </c>
      <c r="I38" s="10">
        <v>215</v>
      </c>
      <c r="J38" s="8">
        <f t="shared" si="1"/>
        <v>215</v>
      </c>
      <c r="K38" s="2"/>
      <c r="L38" s="100" t="s">
        <v>288</v>
      </c>
      <c r="M38" s="100">
        <f>AVERAGE(M14:M37)</f>
        <v>0</v>
      </c>
      <c r="N38" s="100">
        <f>AVERAGE(N14:N37)</f>
        <v>215</v>
      </c>
      <c r="O38" s="2"/>
      <c r="P38" s="2"/>
      <c r="Q38" s="2"/>
    </row>
    <row r="39" spans="1:17" ht="15.75" customHeight="1" x14ac:dyDescent="0.25">
      <c r="A39" s="8">
        <f t="shared" si="4"/>
        <v>27</v>
      </c>
      <c r="B39" s="9" t="s">
        <v>72</v>
      </c>
      <c r="C39" s="37">
        <v>0</v>
      </c>
      <c r="D39" s="10">
        <v>215</v>
      </c>
      <c r="E39" s="8">
        <f t="shared" si="0"/>
        <v>215</v>
      </c>
      <c r="F39" s="8">
        <f t="shared" si="5"/>
        <v>75</v>
      </c>
      <c r="G39" s="12" t="s">
        <v>73</v>
      </c>
      <c r="H39" s="37">
        <v>0</v>
      </c>
      <c r="I39" s="10">
        <v>215</v>
      </c>
      <c r="J39" s="8">
        <f t="shared" si="1"/>
        <v>215</v>
      </c>
      <c r="K39" s="2"/>
      <c r="L39" s="2"/>
      <c r="M39" s="2"/>
      <c r="N39" s="2"/>
      <c r="O39" s="2"/>
      <c r="P39" s="2"/>
      <c r="Q39" s="2"/>
    </row>
    <row r="40" spans="1:17" ht="15.75" customHeight="1" x14ac:dyDescent="0.25">
      <c r="A40" s="8">
        <f t="shared" si="4"/>
        <v>28</v>
      </c>
      <c r="B40" s="9" t="s">
        <v>74</v>
      </c>
      <c r="C40" s="37">
        <v>0</v>
      </c>
      <c r="D40" s="10">
        <v>215</v>
      </c>
      <c r="E40" s="8">
        <f t="shared" si="0"/>
        <v>215</v>
      </c>
      <c r="F40" s="8">
        <f t="shared" si="5"/>
        <v>76</v>
      </c>
      <c r="G40" s="12" t="s">
        <v>75</v>
      </c>
      <c r="H40" s="37">
        <v>0</v>
      </c>
      <c r="I40" s="10">
        <v>215</v>
      </c>
      <c r="J40" s="8">
        <f t="shared" si="1"/>
        <v>215</v>
      </c>
      <c r="K40" s="2"/>
      <c r="L40" s="2"/>
      <c r="M40" s="2"/>
      <c r="N40" s="2"/>
      <c r="O40" s="2"/>
      <c r="P40" s="2"/>
      <c r="Q40" s="2"/>
    </row>
    <row r="41" spans="1:17" ht="15.75" customHeight="1" x14ac:dyDescent="0.25">
      <c r="A41" s="8">
        <f t="shared" si="4"/>
        <v>29</v>
      </c>
      <c r="B41" s="9" t="s">
        <v>76</v>
      </c>
      <c r="C41" s="37">
        <v>0</v>
      </c>
      <c r="D41" s="10">
        <v>215</v>
      </c>
      <c r="E41" s="8">
        <f t="shared" si="0"/>
        <v>215</v>
      </c>
      <c r="F41" s="8">
        <f t="shared" si="5"/>
        <v>77</v>
      </c>
      <c r="G41" s="12" t="s">
        <v>77</v>
      </c>
      <c r="H41" s="37">
        <v>0</v>
      </c>
      <c r="I41" s="10">
        <v>215</v>
      </c>
      <c r="J41" s="8">
        <f t="shared" si="1"/>
        <v>215</v>
      </c>
      <c r="K41" s="2"/>
      <c r="L41" s="2"/>
      <c r="M41" s="2"/>
      <c r="N41" s="2"/>
      <c r="O41" s="2"/>
      <c r="P41" s="2"/>
      <c r="Q41" s="2"/>
    </row>
    <row r="42" spans="1:17" ht="15.75" customHeight="1" x14ac:dyDescent="0.25">
      <c r="A42" s="8">
        <f t="shared" si="4"/>
        <v>30</v>
      </c>
      <c r="B42" s="9" t="s">
        <v>78</v>
      </c>
      <c r="C42" s="37">
        <v>0</v>
      </c>
      <c r="D42" s="10">
        <v>215</v>
      </c>
      <c r="E42" s="8">
        <f t="shared" si="0"/>
        <v>215</v>
      </c>
      <c r="F42" s="8">
        <f t="shared" si="5"/>
        <v>78</v>
      </c>
      <c r="G42" s="12" t="s">
        <v>79</v>
      </c>
      <c r="H42" s="37">
        <v>0</v>
      </c>
      <c r="I42" s="10">
        <v>215</v>
      </c>
      <c r="J42" s="8">
        <f t="shared" si="1"/>
        <v>215</v>
      </c>
      <c r="K42" s="2"/>
      <c r="L42" s="2"/>
      <c r="M42" s="2"/>
      <c r="N42" s="2"/>
      <c r="O42" s="2"/>
      <c r="P42" s="2"/>
      <c r="Q42" s="2"/>
    </row>
    <row r="43" spans="1:17" ht="15.75" customHeight="1" x14ac:dyDescent="0.25">
      <c r="A43" s="8">
        <f t="shared" si="4"/>
        <v>31</v>
      </c>
      <c r="B43" s="9" t="s">
        <v>80</v>
      </c>
      <c r="C43" s="37">
        <v>0</v>
      </c>
      <c r="D43" s="10">
        <v>215</v>
      </c>
      <c r="E43" s="8">
        <f t="shared" si="0"/>
        <v>215</v>
      </c>
      <c r="F43" s="8">
        <f t="shared" si="5"/>
        <v>79</v>
      </c>
      <c r="G43" s="12" t="s">
        <v>81</v>
      </c>
      <c r="H43" s="37">
        <v>0</v>
      </c>
      <c r="I43" s="10">
        <v>215</v>
      </c>
      <c r="J43" s="8">
        <f t="shared" si="1"/>
        <v>215</v>
      </c>
      <c r="K43" s="2"/>
      <c r="L43" s="2"/>
      <c r="M43" s="2"/>
      <c r="N43" s="2"/>
      <c r="O43" s="2"/>
      <c r="P43" s="2"/>
      <c r="Q43" s="2"/>
    </row>
    <row r="44" spans="1:17" ht="15.75" customHeight="1" x14ac:dyDescent="0.25">
      <c r="A44" s="8">
        <f t="shared" si="4"/>
        <v>32</v>
      </c>
      <c r="B44" s="9" t="s">
        <v>82</v>
      </c>
      <c r="C44" s="37">
        <v>0</v>
      </c>
      <c r="D44" s="10">
        <v>215</v>
      </c>
      <c r="E44" s="8">
        <f t="shared" si="0"/>
        <v>215</v>
      </c>
      <c r="F44" s="8">
        <f t="shared" si="5"/>
        <v>80</v>
      </c>
      <c r="G44" s="12" t="s">
        <v>83</v>
      </c>
      <c r="H44" s="37">
        <v>0</v>
      </c>
      <c r="I44" s="10">
        <v>215</v>
      </c>
      <c r="J44" s="8">
        <f t="shared" si="1"/>
        <v>215</v>
      </c>
      <c r="K44" s="2"/>
      <c r="L44" s="2"/>
      <c r="M44" s="2"/>
      <c r="N44" s="2"/>
      <c r="O44" s="2"/>
      <c r="P44" s="2"/>
      <c r="Q44" s="2"/>
    </row>
    <row r="45" spans="1:17" ht="15.75" customHeight="1" x14ac:dyDescent="0.25">
      <c r="A45" s="8">
        <f t="shared" si="4"/>
        <v>33</v>
      </c>
      <c r="B45" s="9" t="s">
        <v>84</v>
      </c>
      <c r="C45" s="37">
        <v>0</v>
      </c>
      <c r="D45" s="10">
        <v>215</v>
      </c>
      <c r="E45" s="8">
        <f t="shared" si="0"/>
        <v>215</v>
      </c>
      <c r="F45" s="8">
        <f t="shared" si="5"/>
        <v>81</v>
      </c>
      <c r="G45" s="12" t="s">
        <v>85</v>
      </c>
      <c r="H45" s="37">
        <v>0</v>
      </c>
      <c r="I45" s="10">
        <v>215</v>
      </c>
      <c r="J45" s="8">
        <f t="shared" si="1"/>
        <v>215</v>
      </c>
      <c r="K45" s="2"/>
      <c r="L45" s="2"/>
      <c r="M45" s="2"/>
      <c r="N45" s="2"/>
      <c r="O45" s="2"/>
      <c r="P45" s="2"/>
      <c r="Q45" s="2"/>
    </row>
    <row r="46" spans="1:17" ht="15.75" customHeight="1" x14ac:dyDescent="0.25">
      <c r="A46" s="8">
        <f t="shared" si="4"/>
        <v>34</v>
      </c>
      <c r="B46" s="9" t="s">
        <v>86</v>
      </c>
      <c r="C46" s="37">
        <v>0</v>
      </c>
      <c r="D46" s="10">
        <v>215</v>
      </c>
      <c r="E46" s="8">
        <f t="shared" si="0"/>
        <v>215</v>
      </c>
      <c r="F46" s="8">
        <f t="shared" si="5"/>
        <v>82</v>
      </c>
      <c r="G46" s="12" t="s">
        <v>87</v>
      </c>
      <c r="H46" s="37">
        <v>0</v>
      </c>
      <c r="I46" s="10">
        <v>215</v>
      </c>
      <c r="J46" s="8">
        <f t="shared" si="1"/>
        <v>215</v>
      </c>
      <c r="K46" s="2"/>
      <c r="L46" s="2"/>
      <c r="M46" s="2"/>
      <c r="N46" s="2"/>
      <c r="O46" s="2"/>
      <c r="P46" s="2"/>
      <c r="Q46" s="2"/>
    </row>
    <row r="47" spans="1:17" ht="15.75" customHeight="1" x14ac:dyDescent="0.25">
      <c r="A47" s="8">
        <f t="shared" si="4"/>
        <v>35</v>
      </c>
      <c r="B47" s="9" t="s">
        <v>88</v>
      </c>
      <c r="C47" s="37">
        <v>0</v>
      </c>
      <c r="D47" s="10">
        <v>215</v>
      </c>
      <c r="E47" s="8">
        <f t="shared" si="0"/>
        <v>215</v>
      </c>
      <c r="F47" s="8">
        <f t="shared" si="5"/>
        <v>83</v>
      </c>
      <c r="G47" s="12" t="s">
        <v>89</v>
      </c>
      <c r="H47" s="37">
        <v>0</v>
      </c>
      <c r="I47" s="10">
        <v>215</v>
      </c>
      <c r="J47" s="8">
        <f t="shared" si="1"/>
        <v>215</v>
      </c>
      <c r="K47" s="2"/>
      <c r="L47" s="2"/>
      <c r="M47" s="2"/>
      <c r="N47" s="2"/>
      <c r="O47" s="2"/>
      <c r="P47" s="2"/>
      <c r="Q47" s="2"/>
    </row>
    <row r="48" spans="1:17" ht="15.75" customHeight="1" x14ac:dyDescent="0.25">
      <c r="A48" s="8">
        <f t="shared" si="4"/>
        <v>36</v>
      </c>
      <c r="B48" s="9" t="s">
        <v>90</v>
      </c>
      <c r="C48" s="37">
        <v>0</v>
      </c>
      <c r="D48" s="10">
        <v>215</v>
      </c>
      <c r="E48" s="8">
        <f t="shared" si="0"/>
        <v>215</v>
      </c>
      <c r="F48" s="8">
        <f t="shared" si="5"/>
        <v>84</v>
      </c>
      <c r="G48" s="12" t="s">
        <v>91</v>
      </c>
      <c r="H48" s="37">
        <v>0</v>
      </c>
      <c r="I48" s="10">
        <v>215</v>
      </c>
      <c r="J48" s="8">
        <f t="shared" si="1"/>
        <v>215</v>
      </c>
      <c r="K48" s="2"/>
      <c r="L48" s="2"/>
      <c r="M48" s="2"/>
      <c r="N48" s="2"/>
      <c r="O48" s="2"/>
      <c r="P48" s="2"/>
      <c r="Q48" s="2"/>
    </row>
    <row r="49" spans="1:17" ht="15.75" customHeight="1" x14ac:dyDescent="0.25">
      <c r="A49" s="8">
        <f t="shared" si="4"/>
        <v>37</v>
      </c>
      <c r="B49" s="9" t="s">
        <v>92</v>
      </c>
      <c r="C49" s="37">
        <v>0</v>
      </c>
      <c r="D49" s="10">
        <v>215</v>
      </c>
      <c r="E49" s="8">
        <f t="shared" si="0"/>
        <v>215</v>
      </c>
      <c r="F49" s="8">
        <f t="shared" si="5"/>
        <v>85</v>
      </c>
      <c r="G49" s="12" t="s">
        <v>93</v>
      </c>
      <c r="H49" s="37">
        <v>0</v>
      </c>
      <c r="I49" s="10">
        <v>215</v>
      </c>
      <c r="J49" s="8">
        <f t="shared" si="1"/>
        <v>215</v>
      </c>
      <c r="K49" s="2"/>
      <c r="L49" s="2"/>
      <c r="M49" s="2"/>
      <c r="N49" s="2"/>
      <c r="O49" s="2"/>
      <c r="P49" s="2"/>
      <c r="Q49" s="2"/>
    </row>
    <row r="50" spans="1:17" ht="15.75" customHeight="1" x14ac:dyDescent="0.25">
      <c r="A50" s="8">
        <f t="shared" si="4"/>
        <v>38</v>
      </c>
      <c r="B50" s="12" t="s">
        <v>94</v>
      </c>
      <c r="C50" s="37">
        <v>0</v>
      </c>
      <c r="D50" s="10">
        <v>215</v>
      </c>
      <c r="E50" s="8">
        <f t="shared" si="0"/>
        <v>215</v>
      </c>
      <c r="F50" s="8">
        <f t="shared" si="5"/>
        <v>86</v>
      </c>
      <c r="G50" s="12" t="s">
        <v>95</v>
      </c>
      <c r="H50" s="37">
        <v>0</v>
      </c>
      <c r="I50" s="10">
        <v>215</v>
      </c>
      <c r="J50" s="8">
        <f t="shared" si="1"/>
        <v>215</v>
      </c>
      <c r="K50" s="2"/>
      <c r="L50" s="2"/>
      <c r="M50" s="2"/>
      <c r="N50" s="2"/>
      <c r="O50" s="2"/>
      <c r="P50" s="2"/>
      <c r="Q50" s="2"/>
    </row>
    <row r="51" spans="1:17" ht="15.75" customHeight="1" x14ac:dyDescent="0.25">
      <c r="A51" s="8">
        <f t="shared" si="4"/>
        <v>39</v>
      </c>
      <c r="B51" s="12" t="s">
        <v>96</v>
      </c>
      <c r="C51" s="37">
        <v>0</v>
      </c>
      <c r="D51" s="10">
        <v>215</v>
      </c>
      <c r="E51" s="8">
        <f t="shared" si="0"/>
        <v>215</v>
      </c>
      <c r="F51" s="8">
        <f t="shared" si="5"/>
        <v>87</v>
      </c>
      <c r="G51" s="12" t="s">
        <v>97</v>
      </c>
      <c r="H51" s="37">
        <v>0</v>
      </c>
      <c r="I51" s="10">
        <v>215</v>
      </c>
      <c r="J51" s="8">
        <f t="shared" si="1"/>
        <v>215</v>
      </c>
      <c r="K51" s="2"/>
      <c r="L51" s="2"/>
      <c r="M51" s="2"/>
      <c r="N51" s="2"/>
      <c r="O51" s="2"/>
      <c r="P51" s="2"/>
      <c r="Q51" s="2"/>
    </row>
    <row r="52" spans="1:17" ht="15.75" customHeight="1" x14ac:dyDescent="0.25">
      <c r="A52" s="8">
        <f t="shared" si="4"/>
        <v>40</v>
      </c>
      <c r="B52" s="12" t="s">
        <v>98</v>
      </c>
      <c r="C52" s="37">
        <v>0</v>
      </c>
      <c r="D52" s="10">
        <v>215</v>
      </c>
      <c r="E52" s="8">
        <f t="shared" si="0"/>
        <v>215</v>
      </c>
      <c r="F52" s="8">
        <f t="shared" si="5"/>
        <v>88</v>
      </c>
      <c r="G52" s="12" t="s">
        <v>99</v>
      </c>
      <c r="H52" s="37">
        <v>0</v>
      </c>
      <c r="I52" s="10">
        <v>215</v>
      </c>
      <c r="J52" s="8">
        <f t="shared" si="1"/>
        <v>215</v>
      </c>
      <c r="K52" s="2"/>
      <c r="L52" s="2"/>
      <c r="M52" s="2"/>
      <c r="N52" s="2"/>
      <c r="O52" s="2"/>
      <c r="P52" s="2"/>
      <c r="Q52" s="2"/>
    </row>
    <row r="53" spans="1:17" ht="15.75" customHeight="1" x14ac:dyDescent="0.25">
      <c r="A53" s="8">
        <f t="shared" si="4"/>
        <v>41</v>
      </c>
      <c r="B53" s="12" t="s">
        <v>100</v>
      </c>
      <c r="C53" s="37">
        <v>0</v>
      </c>
      <c r="D53" s="10">
        <v>215</v>
      </c>
      <c r="E53" s="8">
        <f t="shared" si="0"/>
        <v>215</v>
      </c>
      <c r="F53" s="8">
        <f t="shared" si="5"/>
        <v>89</v>
      </c>
      <c r="G53" s="12" t="s">
        <v>101</v>
      </c>
      <c r="H53" s="37">
        <v>0</v>
      </c>
      <c r="I53" s="10">
        <v>215</v>
      </c>
      <c r="J53" s="8">
        <f t="shared" si="1"/>
        <v>215</v>
      </c>
      <c r="K53" s="2"/>
      <c r="L53" s="13"/>
      <c r="M53" s="13"/>
      <c r="N53" s="13"/>
      <c r="O53" s="2"/>
      <c r="P53" s="2"/>
      <c r="Q53" s="2"/>
    </row>
    <row r="54" spans="1:17" ht="15.75" customHeight="1" x14ac:dyDescent="0.25">
      <c r="A54" s="8">
        <f t="shared" si="4"/>
        <v>42</v>
      </c>
      <c r="B54" s="12" t="s">
        <v>102</v>
      </c>
      <c r="C54" s="37">
        <v>0</v>
      </c>
      <c r="D54" s="10">
        <v>215</v>
      </c>
      <c r="E54" s="8">
        <f t="shared" si="0"/>
        <v>215</v>
      </c>
      <c r="F54" s="8">
        <f t="shared" si="5"/>
        <v>90</v>
      </c>
      <c r="G54" s="12" t="s">
        <v>103</v>
      </c>
      <c r="H54" s="37">
        <v>0</v>
      </c>
      <c r="I54" s="10">
        <v>215</v>
      </c>
      <c r="J54" s="8">
        <f t="shared" si="1"/>
        <v>215</v>
      </c>
      <c r="K54" s="2"/>
      <c r="L54" s="13"/>
      <c r="M54" s="13"/>
      <c r="N54" s="13"/>
      <c r="O54" s="2"/>
      <c r="P54" s="2"/>
      <c r="Q54" s="2"/>
    </row>
    <row r="55" spans="1:17" ht="15.75" customHeight="1" x14ac:dyDescent="0.25">
      <c r="A55" s="8">
        <f t="shared" si="4"/>
        <v>43</v>
      </c>
      <c r="B55" s="12" t="s">
        <v>104</v>
      </c>
      <c r="C55" s="37">
        <v>0</v>
      </c>
      <c r="D55" s="10">
        <v>215</v>
      </c>
      <c r="E55" s="8">
        <f t="shared" si="0"/>
        <v>215</v>
      </c>
      <c r="F55" s="8">
        <f t="shared" si="5"/>
        <v>91</v>
      </c>
      <c r="G55" s="12" t="s">
        <v>105</v>
      </c>
      <c r="H55" s="37">
        <v>0</v>
      </c>
      <c r="I55" s="10">
        <v>215</v>
      </c>
      <c r="J55" s="8">
        <f t="shared" si="1"/>
        <v>215</v>
      </c>
      <c r="K55" s="2"/>
      <c r="L55" s="13"/>
      <c r="M55" s="13"/>
      <c r="N55" s="13"/>
      <c r="O55" s="2"/>
      <c r="P55" s="2"/>
      <c r="Q55" s="2"/>
    </row>
    <row r="56" spans="1:17" ht="15.75" customHeight="1" x14ac:dyDescent="0.25">
      <c r="A56" s="8">
        <f t="shared" si="4"/>
        <v>44</v>
      </c>
      <c r="B56" s="12" t="s">
        <v>106</v>
      </c>
      <c r="C56" s="37">
        <v>0</v>
      </c>
      <c r="D56" s="10">
        <v>215</v>
      </c>
      <c r="E56" s="8">
        <f t="shared" si="0"/>
        <v>215</v>
      </c>
      <c r="F56" s="8">
        <f t="shared" si="5"/>
        <v>92</v>
      </c>
      <c r="G56" s="12" t="s">
        <v>107</v>
      </c>
      <c r="H56" s="37">
        <v>0</v>
      </c>
      <c r="I56" s="10">
        <v>215</v>
      </c>
      <c r="J56" s="8">
        <f t="shared" si="1"/>
        <v>215</v>
      </c>
      <c r="K56" s="2"/>
      <c r="L56" s="13"/>
      <c r="M56" s="13"/>
      <c r="N56" s="13"/>
      <c r="O56" s="2"/>
      <c r="P56" s="2"/>
      <c r="Q56" s="2"/>
    </row>
    <row r="57" spans="1:17" ht="15.75" customHeight="1" x14ac:dyDescent="0.25">
      <c r="A57" s="8">
        <f t="shared" si="4"/>
        <v>45</v>
      </c>
      <c r="B57" s="12" t="s">
        <v>108</v>
      </c>
      <c r="C57" s="37">
        <v>0</v>
      </c>
      <c r="D57" s="10">
        <v>215</v>
      </c>
      <c r="E57" s="8">
        <f t="shared" si="0"/>
        <v>215</v>
      </c>
      <c r="F57" s="8">
        <f t="shared" si="5"/>
        <v>93</v>
      </c>
      <c r="G57" s="12" t="s">
        <v>109</v>
      </c>
      <c r="H57" s="37">
        <v>0</v>
      </c>
      <c r="I57" s="10">
        <v>215</v>
      </c>
      <c r="J57" s="8">
        <f t="shared" si="1"/>
        <v>215</v>
      </c>
      <c r="K57" s="2"/>
      <c r="L57" s="14"/>
      <c r="M57" s="13"/>
      <c r="N57" s="15"/>
      <c r="O57" s="2"/>
      <c r="P57" s="2"/>
      <c r="Q57" s="2"/>
    </row>
    <row r="58" spans="1:17" ht="15.75" customHeight="1" x14ac:dyDescent="0.25">
      <c r="A58" s="8">
        <f t="shared" si="4"/>
        <v>46</v>
      </c>
      <c r="B58" s="12" t="s">
        <v>110</v>
      </c>
      <c r="C58" s="37">
        <v>0</v>
      </c>
      <c r="D58" s="10">
        <v>215</v>
      </c>
      <c r="E58" s="8">
        <f t="shared" si="0"/>
        <v>215</v>
      </c>
      <c r="F58" s="8">
        <f t="shared" si="5"/>
        <v>94</v>
      </c>
      <c r="G58" s="12" t="s">
        <v>111</v>
      </c>
      <c r="H58" s="37">
        <v>0</v>
      </c>
      <c r="I58" s="10">
        <v>215</v>
      </c>
      <c r="J58" s="8">
        <f t="shared" si="1"/>
        <v>215</v>
      </c>
      <c r="K58" s="2"/>
      <c r="L58" s="16"/>
      <c r="M58" s="13"/>
      <c r="N58" s="15"/>
      <c r="O58" s="2"/>
      <c r="P58" s="2"/>
      <c r="Q58" s="2"/>
    </row>
    <row r="59" spans="1:17" ht="15.75" customHeight="1" x14ac:dyDescent="0.25">
      <c r="A59" s="17">
        <f t="shared" si="4"/>
        <v>47</v>
      </c>
      <c r="B59" s="18" t="s">
        <v>112</v>
      </c>
      <c r="C59" s="37">
        <v>0</v>
      </c>
      <c r="D59" s="10">
        <v>215</v>
      </c>
      <c r="E59" s="17">
        <f t="shared" si="0"/>
        <v>215</v>
      </c>
      <c r="F59" s="17">
        <f t="shared" si="5"/>
        <v>95</v>
      </c>
      <c r="G59" s="18" t="s">
        <v>113</v>
      </c>
      <c r="H59" s="37">
        <v>0</v>
      </c>
      <c r="I59" s="10">
        <v>215</v>
      </c>
      <c r="J59" s="17">
        <f t="shared" si="1"/>
        <v>215</v>
      </c>
      <c r="K59" s="2"/>
      <c r="L59" s="16"/>
      <c r="M59" s="19"/>
      <c r="N59" s="15"/>
      <c r="O59" s="2"/>
      <c r="P59" s="2"/>
      <c r="Q59" s="2"/>
    </row>
    <row r="60" spans="1:17" ht="15.75" customHeight="1" x14ac:dyDescent="0.25">
      <c r="A60" s="17">
        <f t="shared" si="4"/>
        <v>48</v>
      </c>
      <c r="B60" s="18" t="s">
        <v>114</v>
      </c>
      <c r="C60" s="37">
        <v>0</v>
      </c>
      <c r="D60" s="10">
        <v>215</v>
      </c>
      <c r="E60" s="17">
        <f t="shared" si="0"/>
        <v>215</v>
      </c>
      <c r="F60" s="17">
        <f t="shared" si="5"/>
        <v>96</v>
      </c>
      <c r="G60" s="18" t="s">
        <v>115</v>
      </c>
      <c r="H60" s="37">
        <v>0</v>
      </c>
      <c r="I60" s="10">
        <v>215</v>
      </c>
      <c r="J60" s="17">
        <f t="shared" si="1"/>
        <v>215</v>
      </c>
      <c r="K60" s="2"/>
      <c r="L60" s="16"/>
      <c r="M60" s="19"/>
      <c r="N60" s="2"/>
      <c r="O60" s="2"/>
      <c r="P60" s="2"/>
      <c r="Q60" s="2"/>
    </row>
    <row r="61" spans="1:17" ht="30.75" customHeight="1" x14ac:dyDescent="0.3">
      <c r="A61" s="120" t="s">
        <v>116</v>
      </c>
      <c r="B61" s="121"/>
      <c r="C61" s="121"/>
      <c r="D61" s="122"/>
      <c r="E61" s="123" t="s">
        <v>117</v>
      </c>
      <c r="F61" s="124"/>
      <c r="G61" s="124"/>
      <c r="H61" s="124"/>
      <c r="I61" s="124"/>
      <c r="J61" s="125"/>
      <c r="K61" s="2"/>
      <c r="L61" s="14"/>
      <c r="M61" s="2"/>
      <c r="N61" s="2"/>
      <c r="O61" s="2"/>
      <c r="P61" s="2"/>
      <c r="Q61" s="2"/>
    </row>
    <row r="62" spans="1:17" ht="36" customHeight="1" x14ac:dyDescent="0.25">
      <c r="A62" s="128" t="s">
        <v>130</v>
      </c>
      <c r="B62" s="129"/>
      <c r="C62" s="129"/>
      <c r="D62" s="129"/>
      <c r="E62" s="129"/>
      <c r="F62" s="129"/>
      <c r="G62" s="130"/>
      <c r="H62" s="20" t="s">
        <v>118</v>
      </c>
      <c r="I62" s="20" t="s">
        <v>119</v>
      </c>
      <c r="J62" s="20" t="s">
        <v>120</v>
      </c>
      <c r="K62" s="2"/>
      <c r="L62" s="16"/>
      <c r="M62" s="7"/>
      <c r="N62" s="7"/>
      <c r="O62" s="7"/>
      <c r="P62" s="7"/>
      <c r="Q62" s="7"/>
    </row>
    <row r="63" spans="1:17" ht="22.5" customHeight="1" x14ac:dyDescent="0.25">
      <c r="A63" s="131"/>
      <c r="B63" s="132"/>
      <c r="C63" s="132"/>
      <c r="D63" s="132"/>
      <c r="E63" s="135" t="s">
        <v>203</v>
      </c>
      <c r="F63" s="136"/>
      <c r="G63" s="137"/>
      <c r="H63" s="21">
        <v>0</v>
      </c>
      <c r="I63" s="21">
        <v>5.2080000000000002</v>
      </c>
      <c r="J63" s="21">
        <f>H63+I63</f>
        <v>5.2080000000000002</v>
      </c>
      <c r="K63" s="2"/>
      <c r="L63" s="22">
        <f>325+40.833</f>
        <v>365.83299999999997</v>
      </c>
      <c r="M63" s="32">
        <f>L63/1000</f>
        <v>0.36583299999999996</v>
      </c>
      <c r="N63" s="4"/>
      <c r="O63" s="7"/>
      <c r="P63" s="7"/>
      <c r="Q63" s="7"/>
    </row>
    <row r="64" spans="1:17" ht="25.5" customHeight="1" x14ac:dyDescent="0.25">
      <c r="A64" s="133"/>
      <c r="B64" s="134"/>
      <c r="C64" s="134"/>
      <c r="D64" s="134"/>
      <c r="E64" s="138" t="s">
        <v>204</v>
      </c>
      <c r="F64" s="139"/>
      <c r="G64" s="140"/>
      <c r="H64" s="36">
        <f>K81</f>
        <v>0</v>
      </c>
      <c r="I64" s="36">
        <f>L81</f>
        <v>0.36583299999999996</v>
      </c>
      <c r="J64" s="36">
        <f>H64+I64</f>
        <v>0.36583299999999996</v>
      </c>
      <c r="K64" s="2"/>
      <c r="L64" s="24"/>
      <c r="M64" s="24"/>
      <c r="N64" s="4"/>
      <c r="O64" s="7"/>
      <c r="P64" s="7"/>
      <c r="Q64" s="7"/>
    </row>
    <row r="65" spans="1:17" ht="16.5" customHeight="1" x14ac:dyDescent="0.25">
      <c r="A65" s="25"/>
      <c r="B65" s="7" t="s">
        <v>121</v>
      </c>
      <c r="C65" s="7"/>
      <c r="D65" s="7"/>
      <c r="E65" s="7"/>
      <c r="F65" s="7"/>
      <c r="G65" s="7"/>
      <c r="H65" s="7"/>
      <c r="I65" s="7"/>
      <c r="J65" s="26"/>
      <c r="K65" s="2"/>
      <c r="L65" s="4"/>
      <c r="M65" s="4"/>
      <c r="N65" s="4"/>
      <c r="O65" s="23" t="s">
        <v>122</v>
      </c>
      <c r="P65" s="23" t="s">
        <v>123</v>
      </c>
      <c r="Q65" s="7"/>
    </row>
    <row r="66" spans="1:17" ht="31.5" customHeight="1" x14ac:dyDescent="0.25">
      <c r="A66" s="141" t="s">
        <v>205</v>
      </c>
      <c r="B66" s="142"/>
      <c r="C66" s="142"/>
      <c r="D66" s="142"/>
      <c r="E66" s="142"/>
      <c r="F66" s="142"/>
      <c r="G66" s="142"/>
      <c r="H66" s="142"/>
      <c r="I66" s="142"/>
      <c r="J66" s="143"/>
      <c r="K66" s="2" t="s">
        <v>124</v>
      </c>
      <c r="L66" s="24"/>
      <c r="M66" s="27">
        <v>1.2999999999999999E-2</v>
      </c>
      <c r="N66" s="28">
        <v>0.56699999999999995</v>
      </c>
      <c r="O66" s="29">
        <f>M66+N66</f>
        <v>0.57999999999999996</v>
      </c>
      <c r="P66" s="29">
        <f>O66/J63*100</f>
        <v>11.136712749615976</v>
      </c>
      <c r="Q66" s="7"/>
    </row>
    <row r="67" spans="1:17" ht="25.5" customHeight="1" x14ac:dyDescent="0.25">
      <c r="A67" s="30"/>
      <c r="B67" s="31"/>
      <c r="C67" s="31"/>
      <c r="D67" s="31"/>
      <c r="E67" s="31"/>
      <c r="F67" s="31"/>
      <c r="G67" s="31"/>
      <c r="H67" s="144" t="s">
        <v>125</v>
      </c>
      <c r="I67" s="145"/>
      <c r="J67" s="146"/>
      <c r="K67" s="2"/>
      <c r="L67" s="4"/>
      <c r="M67" s="29">
        <f>H63+H64</f>
        <v>0</v>
      </c>
      <c r="N67" s="29">
        <f>I63+I64-N66-(2*0.018)-M66</f>
        <v>4.9578330000000008</v>
      </c>
      <c r="O67" s="7"/>
      <c r="P67" s="7"/>
      <c r="Q67" s="7"/>
    </row>
    <row r="68" spans="1:17" ht="33.75" customHeight="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4"/>
      <c r="M68" s="32">
        <f>M67/24</f>
        <v>0</v>
      </c>
      <c r="N68" s="32">
        <f>N67/24</f>
        <v>0.20657637500000003</v>
      </c>
      <c r="O68" s="23"/>
      <c r="P68" s="32">
        <f>M68+N68</f>
        <v>0.20657637500000003</v>
      </c>
      <c r="Q68" s="7"/>
    </row>
    <row r="69" spans="1:17" ht="15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7"/>
      <c r="M69" s="29">
        <f>M68*1000</f>
        <v>0</v>
      </c>
      <c r="N69" s="29">
        <f>N68*1000</f>
        <v>206.57637500000004</v>
      </c>
      <c r="O69" s="23"/>
      <c r="P69" s="29">
        <f>M69+N69</f>
        <v>206.57637500000004</v>
      </c>
      <c r="Q69" s="7"/>
    </row>
    <row r="70" spans="1:17" ht="15.75" customHeight="1" x14ac:dyDescent="0.25">
      <c r="A70" s="2"/>
      <c r="B70" s="2"/>
      <c r="C70" s="2"/>
      <c r="D70" s="2"/>
      <c r="E70" s="2"/>
      <c r="F70" s="2" t="s">
        <v>124</v>
      </c>
      <c r="G70" s="2"/>
      <c r="H70" s="2"/>
      <c r="I70" s="2"/>
      <c r="J70" s="2"/>
      <c r="K70" s="2"/>
      <c r="L70" s="2"/>
      <c r="M70" s="34"/>
      <c r="N70" s="34"/>
      <c r="O70" s="2"/>
      <c r="P70" s="2"/>
      <c r="Q70" s="2"/>
    </row>
    <row r="71" spans="1:17" ht="15.75" customHeight="1" x14ac:dyDescent="0.25">
      <c r="A71" s="126"/>
      <c r="B71" s="127"/>
      <c r="C71" s="127"/>
      <c r="D71" s="127"/>
      <c r="E71" s="66"/>
      <c r="F71" s="2"/>
      <c r="G71" s="2"/>
      <c r="H71" s="2"/>
      <c r="I71" s="2"/>
      <c r="J71" s="66"/>
      <c r="K71" s="2"/>
      <c r="L71" s="2"/>
      <c r="M71" s="2"/>
      <c r="N71" s="2"/>
      <c r="O71" s="2"/>
      <c r="P71" s="2"/>
      <c r="Q71" s="2"/>
    </row>
    <row r="72" spans="1:17" ht="15.75" customHeight="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</row>
    <row r="73" spans="1:17" ht="15.75" customHeight="1" x14ac:dyDescent="0.25">
      <c r="A73" s="2"/>
      <c r="B73" s="2"/>
      <c r="C73" s="2"/>
      <c r="D73" s="2"/>
      <c r="E73" s="33"/>
      <c r="F73" s="2"/>
      <c r="G73" s="2"/>
      <c r="H73" s="2"/>
      <c r="I73" s="2"/>
      <c r="J73" s="2"/>
      <c r="K73" s="16"/>
      <c r="L73" s="16"/>
      <c r="M73" s="2"/>
      <c r="N73" s="2"/>
      <c r="O73" s="2"/>
      <c r="P73" s="2"/>
      <c r="Q73" s="2"/>
    </row>
    <row r="74" spans="1:17" ht="15.75" customHeight="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16"/>
      <c r="L74" s="16"/>
      <c r="M74" s="2"/>
      <c r="N74" s="2"/>
      <c r="O74" s="2"/>
      <c r="P74" s="2"/>
      <c r="Q74" s="2"/>
    </row>
    <row r="75" spans="1:17" ht="15.7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16"/>
      <c r="L75" s="16"/>
      <c r="M75" s="2"/>
      <c r="N75" s="2"/>
      <c r="O75" s="2"/>
      <c r="P75" s="2"/>
      <c r="Q75" s="2"/>
    </row>
    <row r="76" spans="1:17" ht="15.7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</row>
    <row r="77" spans="1:17" ht="15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 ht="15.7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17" ht="15.7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3" t="s">
        <v>126</v>
      </c>
      <c r="L79" s="23" t="s">
        <v>127</v>
      </c>
      <c r="M79" s="23" t="s">
        <v>128</v>
      </c>
      <c r="N79" s="23" t="s">
        <v>129</v>
      </c>
      <c r="O79" s="2"/>
      <c r="P79" s="2"/>
      <c r="Q79" s="2"/>
    </row>
    <row r="80" spans="1:17" ht="15.7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9">
        <v>0</v>
      </c>
      <c r="L80" s="29">
        <v>0.371</v>
      </c>
      <c r="M80" s="32">
        <f>K80+L80</f>
        <v>0.371</v>
      </c>
      <c r="N80" s="32">
        <f>M80-M63</f>
        <v>5.1670000000000327E-3</v>
      </c>
      <c r="O80" s="2"/>
      <c r="P80" s="2"/>
      <c r="Q80" s="2"/>
    </row>
    <row r="81" spans="1:17" ht="15.7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35">
        <v>0</v>
      </c>
      <c r="L81" s="35">
        <f>L80-N80</f>
        <v>0.36583299999999996</v>
      </c>
      <c r="M81" s="32">
        <f>K81+L81</f>
        <v>0.36583299999999996</v>
      </c>
      <c r="N81" s="32">
        <f>N80/2</f>
        <v>2.5835000000000163E-3</v>
      </c>
      <c r="O81" s="2"/>
      <c r="P81" s="2"/>
      <c r="Q81" s="2"/>
    </row>
    <row r="82" spans="1:17" ht="15.7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</row>
    <row r="83" spans="1:17" ht="15.7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1:17" ht="15.7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1:17" ht="15.7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1:17" ht="15.7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1:17" ht="15.7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1:17" ht="15.7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1:17" ht="15.7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1:17" ht="15.7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1:17" ht="15.7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1:17" ht="15.7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1:17" ht="15.7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1:17" ht="15.7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1:17" ht="15.7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1:17" ht="15.7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1:17" ht="15.7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1:17" ht="15.7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1:17" ht="15.7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spans="1:17" ht="15.7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</sheetData>
  <mergeCells count="37">
    <mergeCell ref="L11:L12"/>
    <mergeCell ref="M11:N11"/>
    <mergeCell ref="A61:D61"/>
    <mergeCell ref="E61:J61"/>
    <mergeCell ref="A71:D71"/>
    <mergeCell ref="A62:G62"/>
    <mergeCell ref="A63:D64"/>
    <mergeCell ref="E63:G63"/>
    <mergeCell ref="E64:G64"/>
    <mergeCell ref="A66:J66"/>
    <mergeCell ref="H67:J67"/>
    <mergeCell ref="A9:B9"/>
    <mergeCell ref="C9:J9"/>
    <mergeCell ref="A10:B10"/>
    <mergeCell ref="C10:J10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A6:B6"/>
    <mergeCell ref="C6:J6"/>
    <mergeCell ref="A7:B7"/>
    <mergeCell ref="C7:J7"/>
    <mergeCell ref="A8:B8"/>
    <mergeCell ref="C8:J8"/>
    <mergeCell ref="A1:J1"/>
    <mergeCell ref="A2:J2"/>
    <mergeCell ref="A3:J3"/>
    <mergeCell ref="A4:J4"/>
    <mergeCell ref="A5:B5"/>
    <mergeCell ref="C5:J5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0"/>
  <sheetViews>
    <sheetView workbookViewId="0">
      <selection activeCell="L11" sqref="L11:N38"/>
    </sheetView>
  </sheetViews>
  <sheetFormatPr defaultColWidth="14.42578125" defaultRowHeight="15" x14ac:dyDescent="0.25"/>
  <cols>
    <col min="1" max="1" width="10.5703125" style="69" customWidth="1"/>
    <col min="2" max="2" width="18.5703125" style="69" customWidth="1"/>
    <col min="3" max="4" width="12.7109375" style="69" customWidth="1"/>
    <col min="5" max="5" width="14.7109375" style="69" customWidth="1"/>
    <col min="6" max="6" width="12.42578125" style="69" customWidth="1"/>
    <col min="7" max="7" width="15.140625" style="69" customWidth="1"/>
    <col min="8" max="9" width="12.7109375" style="69" customWidth="1"/>
    <col min="10" max="10" width="15" style="69" customWidth="1"/>
    <col min="11" max="11" width="9.140625" style="69" customWidth="1"/>
    <col min="12" max="12" width="13" style="69" customWidth="1"/>
    <col min="13" max="13" width="12.7109375" style="69" customWidth="1"/>
    <col min="14" max="14" width="14.28515625" style="69" customWidth="1"/>
    <col min="15" max="15" width="7.85546875" style="69" customWidth="1"/>
    <col min="16" max="17" width="9.140625" style="69" customWidth="1"/>
    <col min="18" max="16384" width="14.42578125" style="69"/>
  </cols>
  <sheetData>
    <row r="1" spans="1:17" ht="24" x14ac:dyDescent="0.4">
      <c r="A1" s="101" t="s">
        <v>0</v>
      </c>
      <c r="B1" s="102"/>
      <c r="C1" s="102"/>
      <c r="D1" s="102"/>
      <c r="E1" s="102"/>
      <c r="F1" s="102"/>
      <c r="G1" s="102"/>
      <c r="H1" s="102"/>
      <c r="I1" s="102"/>
      <c r="J1" s="103"/>
      <c r="K1" s="1"/>
      <c r="L1" s="2"/>
      <c r="M1" s="2"/>
      <c r="N1" s="2"/>
      <c r="O1" s="3"/>
      <c r="P1" s="4" t="s">
        <v>1</v>
      </c>
      <c r="Q1" s="2"/>
    </row>
    <row r="2" spans="1:17" ht="18.75" x14ac:dyDescent="0.3">
      <c r="A2" s="104" t="s">
        <v>2</v>
      </c>
      <c r="B2" s="102"/>
      <c r="C2" s="102"/>
      <c r="D2" s="102"/>
      <c r="E2" s="102"/>
      <c r="F2" s="102"/>
      <c r="G2" s="102"/>
      <c r="H2" s="102"/>
      <c r="I2" s="102"/>
      <c r="J2" s="103"/>
      <c r="K2" s="2"/>
      <c r="L2" s="2"/>
      <c r="M2" s="2"/>
      <c r="N2" s="2"/>
      <c r="O2" s="5"/>
      <c r="P2" s="4" t="s">
        <v>3</v>
      </c>
      <c r="Q2" s="2"/>
    </row>
    <row r="3" spans="1:17" ht="18.75" customHeight="1" x14ac:dyDescent="0.25">
      <c r="A3" s="105" t="s">
        <v>206</v>
      </c>
      <c r="B3" s="106"/>
      <c r="C3" s="106"/>
      <c r="D3" s="106"/>
      <c r="E3" s="106"/>
      <c r="F3" s="106"/>
      <c r="G3" s="106"/>
      <c r="H3" s="106"/>
      <c r="I3" s="106"/>
      <c r="J3" s="107"/>
      <c r="K3" s="6"/>
      <c r="L3" s="6"/>
      <c r="N3" s="6"/>
      <c r="O3" s="6"/>
      <c r="P3" s="6"/>
      <c r="Q3" s="6"/>
    </row>
    <row r="4" spans="1:17" ht="24" x14ac:dyDescent="0.4">
      <c r="A4" s="101" t="s">
        <v>4</v>
      </c>
      <c r="B4" s="102"/>
      <c r="C4" s="102"/>
      <c r="D4" s="102"/>
      <c r="E4" s="102"/>
      <c r="F4" s="102"/>
      <c r="G4" s="102"/>
      <c r="H4" s="102"/>
      <c r="I4" s="102"/>
      <c r="J4" s="103"/>
      <c r="K4" s="2"/>
      <c r="L4" s="2"/>
      <c r="M4" s="6"/>
      <c r="N4" s="2"/>
      <c r="O4" s="2"/>
      <c r="P4" s="2"/>
      <c r="Q4" s="2"/>
    </row>
    <row r="5" spans="1:17" x14ac:dyDescent="0.25">
      <c r="A5" s="108" t="s">
        <v>5</v>
      </c>
      <c r="B5" s="103"/>
      <c r="C5" s="109" t="s">
        <v>6</v>
      </c>
      <c r="D5" s="102"/>
      <c r="E5" s="102"/>
      <c r="F5" s="102"/>
      <c r="G5" s="102"/>
      <c r="H5" s="102"/>
      <c r="I5" s="102"/>
      <c r="J5" s="103"/>
      <c r="K5" s="2"/>
      <c r="L5" s="2"/>
      <c r="M5" s="2"/>
      <c r="N5" s="2"/>
      <c r="O5" s="2"/>
      <c r="P5" s="2"/>
      <c r="Q5" s="2"/>
    </row>
    <row r="6" spans="1:17" ht="45" customHeight="1" x14ac:dyDescent="0.25">
      <c r="A6" s="110" t="s">
        <v>7</v>
      </c>
      <c r="B6" s="103"/>
      <c r="C6" s="111" t="s">
        <v>8</v>
      </c>
      <c r="D6" s="102"/>
      <c r="E6" s="102"/>
      <c r="F6" s="102"/>
      <c r="G6" s="102"/>
      <c r="H6" s="102"/>
      <c r="I6" s="102"/>
      <c r="J6" s="103"/>
      <c r="K6" s="2"/>
      <c r="L6" s="2"/>
      <c r="M6" s="2"/>
      <c r="N6" s="2"/>
      <c r="O6" s="2"/>
      <c r="P6" s="2"/>
      <c r="Q6" s="2"/>
    </row>
    <row r="7" spans="1:17" x14ac:dyDescent="0.25">
      <c r="A7" s="110" t="s">
        <v>9</v>
      </c>
      <c r="B7" s="103"/>
      <c r="C7" s="112" t="s">
        <v>10</v>
      </c>
      <c r="D7" s="102"/>
      <c r="E7" s="102"/>
      <c r="F7" s="102"/>
      <c r="G7" s="102"/>
      <c r="H7" s="102"/>
      <c r="I7" s="102"/>
      <c r="J7" s="103"/>
      <c r="K7" s="2"/>
      <c r="L7" s="2"/>
      <c r="M7" s="2"/>
      <c r="N7" s="2"/>
      <c r="O7" s="2"/>
      <c r="P7" s="2"/>
      <c r="Q7" s="2"/>
    </row>
    <row r="8" spans="1:17" x14ac:dyDescent="0.25">
      <c r="A8" s="110" t="s">
        <v>11</v>
      </c>
      <c r="B8" s="103"/>
      <c r="C8" s="112" t="s">
        <v>12</v>
      </c>
      <c r="D8" s="102"/>
      <c r="E8" s="102"/>
      <c r="F8" s="102"/>
      <c r="G8" s="102"/>
      <c r="H8" s="102"/>
      <c r="I8" s="102"/>
      <c r="J8" s="103"/>
      <c r="K8" s="2"/>
      <c r="L8" s="2"/>
      <c r="M8" s="2"/>
      <c r="N8" s="2"/>
      <c r="O8" s="2"/>
      <c r="P8" s="2"/>
      <c r="Q8" s="2"/>
    </row>
    <row r="9" spans="1:17" x14ac:dyDescent="0.25">
      <c r="A9" s="113" t="s">
        <v>13</v>
      </c>
      <c r="B9" s="103"/>
      <c r="C9" s="114" t="s">
        <v>207</v>
      </c>
      <c r="D9" s="115"/>
      <c r="E9" s="115"/>
      <c r="F9" s="115"/>
      <c r="G9" s="115"/>
      <c r="H9" s="115"/>
      <c r="I9" s="115"/>
      <c r="J9" s="116"/>
      <c r="K9" s="6"/>
      <c r="L9" s="6"/>
      <c r="M9" s="6"/>
      <c r="N9" s="6"/>
      <c r="O9" s="6"/>
      <c r="P9" s="6"/>
      <c r="Q9" s="6"/>
    </row>
    <row r="10" spans="1:17" x14ac:dyDescent="0.25">
      <c r="A10" s="110" t="s">
        <v>14</v>
      </c>
      <c r="B10" s="103"/>
      <c r="C10" s="114"/>
      <c r="D10" s="115"/>
      <c r="E10" s="115"/>
      <c r="F10" s="115"/>
      <c r="G10" s="115"/>
      <c r="H10" s="115"/>
      <c r="I10" s="115"/>
      <c r="J10" s="116"/>
      <c r="K10" s="2"/>
      <c r="L10" s="2"/>
      <c r="M10" s="2"/>
      <c r="N10" s="2"/>
      <c r="O10" s="2"/>
      <c r="P10" s="2"/>
      <c r="Q10" s="2"/>
    </row>
    <row r="11" spans="1:17" ht="33" customHeight="1" x14ac:dyDescent="0.25">
      <c r="A11" s="117" t="s">
        <v>15</v>
      </c>
      <c r="B11" s="117" t="s">
        <v>16</v>
      </c>
      <c r="C11" s="119" t="s">
        <v>17</v>
      </c>
      <c r="D11" s="119" t="s">
        <v>18</v>
      </c>
      <c r="E11" s="117" t="s">
        <v>19</v>
      </c>
      <c r="F11" s="117" t="s">
        <v>15</v>
      </c>
      <c r="G11" s="117" t="s">
        <v>16</v>
      </c>
      <c r="H11" s="119" t="s">
        <v>17</v>
      </c>
      <c r="I11" s="119" t="s">
        <v>18</v>
      </c>
      <c r="J11" s="117" t="s">
        <v>19</v>
      </c>
      <c r="K11" s="2"/>
      <c r="L11" s="147" t="s">
        <v>16</v>
      </c>
      <c r="M11" s="148" t="s">
        <v>287</v>
      </c>
      <c r="N11" s="148"/>
      <c r="O11" s="2"/>
      <c r="P11" s="2"/>
      <c r="Q11" s="2"/>
    </row>
    <row r="12" spans="1:17" ht="13.5" customHeight="1" x14ac:dyDescent="0.25">
      <c r="A12" s="118"/>
      <c r="B12" s="118"/>
      <c r="C12" s="118"/>
      <c r="D12" s="118"/>
      <c r="E12" s="118"/>
      <c r="F12" s="118"/>
      <c r="G12" s="118"/>
      <c r="H12" s="118"/>
      <c r="I12" s="118"/>
      <c r="J12" s="118"/>
      <c r="K12" s="2"/>
      <c r="L12" s="147"/>
      <c r="M12" s="7" t="s">
        <v>17</v>
      </c>
      <c r="N12" s="2" t="s">
        <v>18</v>
      </c>
      <c r="O12" s="2"/>
      <c r="P12" s="2"/>
      <c r="Q12" s="2"/>
    </row>
    <row r="13" spans="1:17" x14ac:dyDescent="0.25">
      <c r="A13" s="8">
        <v>1</v>
      </c>
      <c r="B13" s="9" t="s">
        <v>20</v>
      </c>
      <c r="C13" s="37">
        <v>0</v>
      </c>
      <c r="D13" s="10">
        <v>215</v>
      </c>
      <c r="E13" s="11">
        <f t="shared" ref="E13:E60" si="0">SUM(C13,D13)</f>
        <v>215</v>
      </c>
      <c r="F13" s="8">
        <v>49</v>
      </c>
      <c r="G13" s="12" t="s">
        <v>21</v>
      </c>
      <c r="H13" s="37">
        <v>0</v>
      </c>
      <c r="I13" s="10">
        <v>215</v>
      </c>
      <c r="J13" s="8">
        <f t="shared" ref="J13:J60" si="1">SUM(H13,I13)</f>
        <v>215</v>
      </c>
      <c r="K13" s="2"/>
      <c r="L13" s="2"/>
      <c r="M13" s="7"/>
      <c r="N13" s="7"/>
      <c r="O13" s="2"/>
      <c r="P13" s="2"/>
      <c r="Q13" s="2"/>
    </row>
    <row r="14" spans="1:17" x14ac:dyDescent="0.25">
      <c r="A14" s="8">
        <f t="shared" ref="A14:A36" si="2">A13+1</f>
        <v>2</v>
      </c>
      <c r="B14" s="9" t="s">
        <v>22</v>
      </c>
      <c r="C14" s="37">
        <v>0</v>
      </c>
      <c r="D14" s="10">
        <v>215</v>
      </c>
      <c r="E14" s="11">
        <f t="shared" si="0"/>
        <v>215</v>
      </c>
      <c r="F14" s="8">
        <f t="shared" ref="F14:F36" si="3">F13+1</f>
        <v>50</v>
      </c>
      <c r="G14" s="12" t="s">
        <v>23</v>
      </c>
      <c r="H14" s="37">
        <v>0</v>
      </c>
      <c r="I14" s="10">
        <v>215</v>
      </c>
      <c r="J14" s="8">
        <f t="shared" si="1"/>
        <v>215</v>
      </c>
      <c r="K14" s="2"/>
      <c r="L14" s="2" t="s">
        <v>20</v>
      </c>
      <c r="M14" s="7">
        <f>AVERAGE(C13:C16)</f>
        <v>0</v>
      </c>
      <c r="N14" s="7">
        <f>AVERAGE(D13:D16)</f>
        <v>215</v>
      </c>
      <c r="O14" s="2"/>
      <c r="P14" s="2"/>
      <c r="Q14" s="2"/>
    </row>
    <row r="15" spans="1:17" x14ac:dyDescent="0.25">
      <c r="A15" s="8">
        <f t="shared" si="2"/>
        <v>3</v>
      </c>
      <c r="B15" s="9" t="s">
        <v>24</v>
      </c>
      <c r="C15" s="37">
        <v>0</v>
      </c>
      <c r="D15" s="10">
        <v>215</v>
      </c>
      <c r="E15" s="11">
        <f t="shared" si="0"/>
        <v>215</v>
      </c>
      <c r="F15" s="8">
        <f t="shared" si="3"/>
        <v>51</v>
      </c>
      <c r="G15" s="12" t="s">
        <v>25</v>
      </c>
      <c r="H15" s="37">
        <v>0</v>
      </c>
      <c r="I15" s="10">
        <v>215</v>
      </c>
      <c r="J15" s="8">
        <f t="shared" si="1"/>
        <v>215</v>
      </c>
      <c r="K15" s="2"/>
      <c r="L15" s="2" t="s">
        <v>28</v>
      </c>
      <c r="M15" s="7">
        <f>AVERAGE(C17:C20)</f>
        <v>0</v>
      </c>
      <c r="N15" s="7">
        <f>AVERAGE(D17:D20)</f>
        <v>215</v>
      </c>
      <c r="O15" s="2"/>
      <c r="P15" s="2"/>
      <c r="Q15" s="2"/>
    </row>
    <row r="16" spans="1:17" x14ac:dyDescent="0.25">
      <c r="A16" s="8">
        <f t="shared" si="2"/>
        <v>4</v>
      </c>
      <c r="B16" s="9" t="s">
        <v>26</v>
      </c>
      <c r="C16" s="37">
        <v>0</v>
      </c>
      <c r="D16" s="10">
        <v>215</v>
      </c>
      <c r="E16" s="11">
        <f t="shared" si="0"/>
        <v>215</v>
      </c>
      <c r="F16" s="8">
        <f t="shared" si="3"/>
        <v>52</v>
      </c>
      <c r="G16" s="12" t="s">
        <v>27</v>
      </c>
      <c r="H16" s="37">
        <v>0</v>
      </c>
      <c r="I16" s="10">
        <v>215</v>
      </c>
      <c r="J16" s="8">
        <f t="shared" si="1"/>
        <v>215</v>
      </c>
      <c r="K16" s="2"/>
      <c r="L16" s="2" t="s">
        <v>36</v>
      </c>
      <c r="M16" s="7">
        <f>AVERAGE(C21:C24)</f>
        <v>0</v>
      </c>
      <c r="N16" s="7">
        <f>AVERAGE(D21:D24)</f>
        <v>215</v>
      </c>
      <c r="O16" s="2"/>
      <c r="P16" s="2"/>
      <c r="Q16" s="2"/>
    </row>
    <row r="17" spans="1:17" x14ac:dyDescent="0.25">
      <c r="A17" s="8">
        <f t="shared" si="2"/>
        <v>5</v>
      </c>
      <c r="B17" s="9" t="s">
        <v>28</v>
      </c>
      <c r="C17" s="37">
        <v>0</v>
      </c>
      <c r="D17" s="10">
        <v>215</v>
      </c>
      <c r="E17" s="11">
        <f t="shared" si="0"/>
        <v>215</v>
      </c>
      <c r="F17" s="8">
        <f t="shared" si="3"/>
        <v>53</v>
      </c>
      <c r="G17" s="12" t="s">
        <v>29</v>
      </c>
      <c r="H17" s="37">
        <v>0</v>
      </c>
      <c r="I17" s="10">
        <v>215</v>
      </c>
      <c r="J17" s="8">
        <f t="shared" si="1"/>
        <v>215</v>
      </c>
      <c r="K17" s="2"/>
      <c r="L17" s="2" t="s">
        <v>44</v>
      </c>
      <c r="M17" s="7">
        <f>AVERAGE(C25:C28)</f>
        <v>0</v>
      </c>
      <c r="N17" s="7">
        <f>AVERAGE(D25:D28)</f>
        <v>215</v>
      </c>
      <c r="O17" s="2"/>
      <c r="P17" s="2"/>
      <c r="Q17" s="2"/>
    </row>
    <row r="18" spans="1:17" x14ac:dyDescent="0.25">
      <c r="A18" s="8">
        <f t="shared" si="2"/>
        <v>6</v>
      </c>
      <c r="B18" s="9" t="s">
        <v>30</v>
      </c>
      <c r="C18" s="37">
        <v>0</v>
      </c>
      <c r="D18" s="10">
        <v>215</v>
      </c>
      <c r="E18" s="11">
        <f t="shared" si="0"/>
        <v>215</v>
      </c>
      <c r="F18" s="8">
        <f t="shared" si="3"/>
        <v>54</v>
      </c>
      <c r="G18" s="12" t="s">
        <v>31</v>
      </c>
      <c r="H18" s="37">
        <v>0</v>
      </c>
      <c r="I18" s="10">
        <v>215</v>
      </c>
      <c r="J18" s="8">
        <f t="shared" si="1"/>
        <v>215</v>
      </c>
      <c r="K18" s="2"/>
      <c r="L18" s="2" t="s">
        <v>52</v>
      </c>
      <c r="M18" s="7">
        <f>AVERAGE(C29:C32)</f>
        <v>0</v>
      </c>
      <c r="N18" s="7">
        <f>AVERAGE(D29:D32)</f>
        <v>215</v>
      </c>
      <c r="O18" s="2"/>
      <c r="P18" s="2"/>
      <c r="Q18" s="2"/>
    </row>
    <row r="19" spans="1:17" x14ac:dyDescent="0.25">
      <c r="A19" s="8">
        <f t="shared" si="2"/>
        <v>7</v>
      </c>
      <c r="B19" s="9" t="s">
        <v>32</v>
      </c>
      <c r="C19" s="37">
        <v>0</v>
      </c>
      <c r="D19" s="10">
        <v>215</v>
      </c>
      <c r="E19" s="11">
        <f t="shared" si="0"/>
        <v>215</v>
      </c>
      <c r="F19" s="8">
        <f t="shared" si="3"/>
        <v>55</v>
      </c>
      <c r="G19" s="12" t="s">
        <v>33</v>
      </c>
      <c r="H19" s="37">
        <v>0</v>
      </c>
      <c r="I19" s="10">
        <v>215</v>
      </c>
      <c r="J19" s="8">
        <f t="shared" si="1"/>
        <v>215</v>
      </c>
      <c r="K19" s="2"/>
      <c r="L19" s="2" t="s">
        <v>60</v>
      </c>
      <c r="M19" s="7">
        <f>AVERAGE(C33:C36)</f>
        <v>0</v>
      </c>
      <c r="N19" s="7">
        <f>AVERAGE(D33:D36)</f>
        <v>215</v>
      </c>
      <c r="O19" s="2"/>
      <c r="P19" s="2"/>
      <c r="Q19" s="2"/>
    </row>
    <row r="20" spans="1:17" x14ac:dyDescent="0.25">
      <c r="A20" s="8">
        <f t="shared" si="2"/>
        <v>8</v>
      </c>
      <c r="B20" s="9" t="s">
        <v>34</v>
      </c>
      <c r="C20" s="37">
        <v>0</v>
      </c>
      <c r="D20" s="10">
        <v>215</v>
      </c>
      <c r="E20" s="11">
        <f t="shared" si="0"/>
        <v>215</v>
      </c>
      <c r="F20" s="8">
        <f t="shared" si="3"/>
        <v>56</v>
      </c>
      <c r="G20" s="12" t="s">
        <v>35</v>
      </c>
      <c r="H20" s="37">
        <v>0</v>
      </c>
      <c r="I20" s="10">
        <v>215</v>
      </c>
      <c r="J20" s="8">
        <f t="shared" si="1"/>
        <v>215</v>
      </c>
      <c r="K20" s="2"/>
      <c r="L20" s="2" t="s">
        <v>68</v>
      </c>
      <c r="M20" s="7">
        <f>AVERAGE(C37:C40)</f>
        <v>0</v>
      </c>
      <c r="N20" s="7">
        <f>AVERAGE(D37:D40)</f>
        <v>215</v>
      </c>
      <c r="O20" s="2"/>
      <c r="P20" s="2"/>
      <c r="Q20" s="2"/>
    </row>
    <row r="21" spans="1:17" ht="15.75" customHeight="1" x14ac:dyDescent="0.25">
      <c r="A21" s="8">
        <f t="shared" si="2"/>
        <v>9</v>
      </c>
      <c r="B21" s="9" t="s">
        <v>36</v>
      </c>
      <c r="C21" s="37">
        <v>0</v>
      </c>
      <c r="D21" s="10">
        <v>215</v>
      </c>
      <c r="E21" s="11">
        <f t="shared" si="0"/>
        <v>215</v>
      </c>
      <c r="F21" s="8">
        <f t="shared" si="3"/>
        <v>57</v>
      </c>
      <c r="G21" s="12" t="s">
        <v>37</v>
      </c>
      <c r="H21" s="37">
        <v>0</v>
      </c>
      <c r="I21" s="10">
        <v>215</v>
      </c>
      <c r="J21" s="8">
        <f t="shared" si="1"/>
        <v>215</v>
      </c>
      <c r="K21" s="2"/>
      <c r="L21" s="2" t="s">
        <v>76</v>
      </c>
      <c r="M21" s="7">
        <f>AVERAGE(C41:C44)</f>
        <v>0</v>
      </c>
      <c r="N21" s="7">
        <f>AVERAGE(D41:D44)</f>
        <v>215</v>
      </c>
      <c r="O21" s="2"/>
      <c r="P21" s="2"/>
      <c r="Q21" s="2"/>
    </row>
    <row r="22" spans="1:17" ht="15.75" customHeight="1" x14ac:dyDescent="0.25">
      <c r="A22" s="8">
        <f t="shared" si="2"/>
        <v>10</v>
      </c>
      <c r="B22" s="9" t="s">
        <v>38</v>
      </c>
      <c r="C22" s="37">
        <v>0</v>
      </c>
      <c r="D22" s="10">
        <v>215</v>
      </c>
      <c r="E22" s="11">
        <f t="shared" si="0"/>
        <v>215</v>
      </c>
      <c r="F22" s="8">
        <f t="shared" si="3"/>
        <v>58</v>
      </c>
      <c r="G22" s="12" t="s">
        <v>39</v>
      </c>
      <c r="H22" s="37">
        <v>0</v>
      </c>
      <c r="I22" s="10">
        <v>215</v>
      </c>
      <c r="J22" s="8">
        <f t="shared" si="1"/>
        <v>215</v>
      </c>
      <c r="K22" s="2"/>
      <c r="L22" s="2" t="s">
        <v>84</v>
      </c>
      <c r="M22" s="7">
        <f>AVERAGE(C45:C48)</f>
        <v>0</v>
      </c>
      <c r="N22" s="7">
        <f>AVERAGE(D45:D48)</f>
        <v>215</v>
      </c>
      <c r="O22" s="2"/>
      <c r="P22" s="2"/>
      <c r="Q22" s="2"/>
    </row>
    <row r="23" spans="1:17" ht="15.75" customHeight="1" x14ac:dyDescent="0.25">
      <c r="A23" s="8">
        <f t="shared" si="2"/>
        <v>11</v>
      </c>
      <c r="B23" s="9" t="s">
        <v>40</v>
      </c>
      <c r="C23" s="37">
        <v>0</v>
      </c>
      <c r="D23" s="10">
        <v>215</v>
      </c>
      <c r="E23" s="11">
        <f t="shared" si="0"/>
        <v>215</v>
      </c>
      <c r="F23" s="8">
        <f t="shared" si="3"/>
        <v>59</v>
      </c>
      <c r="G23" s="12" t="s">
        <v>41</v>
      </c>
      <c r="H23" s="37">
        <v>0</v>
      </c>
      <c r="I23" s="10">
        <v>215</v>
      </c>
      <c r="J23" s="8">
        <f t="shared" si="1"/>
        <v>215</v>
      </c>
      <c r="K23" s="2"/>
      <c r="L23" s="2" t="s">
        <v>92</v>
      </c>
      <c r="M23" s="7">
        <f>AVERAGE(C49:C52)</f>
        <v>0</v>
      </c>
      <c r="N23" s="7">
        <f>AVERAGE(D49:D52)</f>
        <v>215</v>
      </c>
      <c r="O23" s="2"/>
      <c r="P23" s="2"/>
      <c r="Q23" s="2"/>
    </row>
    <row r="24" spans="1:17" ht="15.75" customHeight="1" x14ac:dyDescent="0.25">
      <c r="A24" s="8">
        <f t="shared" si="2"/>
        <v>12</v>
      </c>
      <c r="B24" s="9" t="s">
        <v>42</v>
      </c>
      <c r="C24" s="37">
        <v>0</v>
      </c>
      <c r="D24" s="10">
        <v>215</v>
      </c>
      <c r="E24" s="11">
        <f t="shared" si="0"/>
        <v>215</v>
      </c>
      <c r="F24" s="8">
        <f t="shared" si="3"/>
        <v>60</v>
      </c>
      <c r="G24" s="12" t="s">
        <v>43</v>
      </c>
      <c r="H24" s="37">
        <v>0</v>
      </c>
      <c r="I24" s="10">
        <v>215</v>
      </c>
      <c r="J24" s="8">
        <f t="shared" si="1"/>
        <v>215</v>
      </c>
      <c r="K24" s="2"/>
      <c r="L24" s="13" t="s">
        <v>100</v>
      </c>
      <c r="M24" s="7">
        <f>AVERAGE(C53:C56)</f>
        <v>0</v>
      </c>
      <c r="N24" s="7">
        <f>AVERAGE(D53:D56)</f>
        <v>215</v>
      </c>
      <c r="O24" s="2"/>
      <c r="P24" s="2"/>
      <c r="Q24" s="2"/>
    </row>
    <row r="25" spans="1:17" ht="15.75" customHeight="1" x14ac:dyDescent="0.25">
      <c r="A25" s="8">
        <f t="shared" si="2"/>
        <v>13</v>
      </c>
      <c r="B25" s="9" t="s">
        <v>44</v>
      </c>
      <c r="C25" s="37">
        <v>0</v>
      </c>
      <c r="D25" s="10">
        <v>215</v>
      </c>
      <c r="E25" s="11">
        <f t="shared" si="0"/>
        <v>215</v>
      </c>
      <c r="F25" s="8">
        <f t="shared" si="3"/>
        <v>61</v>
      </c>
      <c r="G25" s="12" t="s">
        <v>45</v>
      </c>
      <c r="H25" s="37">
        <v>0</v>
      </c>
      <c r="I25" s="10">
        <v>215</v>
      </c>
      <c r="J25" s="8">
        <f t="shared" si="1"/>
        <v>215</v>
      </c>
      <c r="K25" s="2"/>
      <c r="L25" s="16" t="s">
        <v>108</v>
      </c>
      <c r="M25" s="7">
        <f>AVERAGE(C57:C60)</f>
        <v>0</v>
      </c>
      <c r="N25" s="7">
        <f>AVERAGE(D57:D60)</f>
        <v>215</v>
      </c>
      <c r="O25" s="2"/>
      <c r="P25" s="2"/>
      <c r="Q25" s="2"/>
    </row>
    <row r="26" spans="1:17" ht="15.75" customHeight="1" x14ac:dyDescent="0.25">
      <c r="A26" s="8">
        <f t="shared" si="2"/>
        <v>14</v>
      </c>
      <c r="B26" s="9" t="s">
        <v>46</v>
      </c>
      <c r="C26" s="37">
        <v>0</v>
      </c>
      <c r="D26" s="10">
        <v>215</v>
      </c>
      <c r="E26" s="11">
        <f t="shared" si="0"/>
        <v>215</v>
      </c>
      <c r="F26" s="8">
        <f t="shared" si="3"/>
        <v>62</v>
      </c>
      <c r="G26" s="12" t="s">
        <v>47</v>
      </c>
      <c r="H26" s="37">
        <v>0</v>
      </c>
      <c r="I26" s="10">
        <v>215</v>
      </c>
      <c r="J26" s="8">
        <f t="shared" si="1"/>
        <v>215</v>
      </c>
      <c r="K26" s="2"/>
      <c r="L26" s="16" t="s">
        <v>21</v>
      </c>
      <c r="M26" s="7">
        <f>AVERAGE(H13:H16)</f>
        <v>0</v>
      </c>
      <c r="N26" s="7">
        <f>AVERAGE(I13:I16)</f>
        <v>215</v>
      </c>
      <c r="O26" s="2"/>
      <c r="P26" s="2"/>
      <c r="Q26" s="2"/>
    </row>
    <row r="27" spans="1:17" ht="15.75" customHeight="1" x14ac:dyDescent="0.25">
      <c r="A27" s="8">
        <f t="shared" si="2"/>
        <v>15</v>
      </c>
      <c r="B27" s="9" t="s">
        <v>48</v>
      </c>
      <c r="C27" s="37">
        <v>0</v>
      </c>
      <c r="D27" s="10">
        <v>215</v>
      </c>
      <c r="E27" s="11">
        <f t="shared" si="0"/>
        <v>215</v>
      </c>
      <c r="F27" s="8">
        <f t="shared" si="3"/>
        <v>63</v>
      </c>
      <c r="G27" s="12" t="s">
        <v>49</v>
      </c>
      <c r="H27" s="37">
        <v>0</v>
      </c>
      <c r="I27" s="10">
        <v>215</v>
      </c>
      <c r="J27" s="8">
        <f t="shared" si="1"/>
        <v>215</v>
      </c>
      <c r="K27" s="2"/>
      <c r="L27" s="24" t="s">
        <v>29</v>
      </c>
      <c r="M27" s="7">
        <f>AVERAGE(H17:H20)</f>
        <v>0</v>
      </c>
      <c r="N27" s="7">
        <f>AVERAGE(I17:I20)</f>
        <v>215</v>
      </c>
      <c r="O27" s="2"/>
      <c r="P27" s="2"/>
      <c r="Q27" s="2"/>
    </row>
    <row r="28" spans="1:17" ht="15.75" customHeight="1" x14ac:dyDescent="0.25">
      <c r="A28" s="8">
        <f t="shared" si="2"/>
        <v>16</v>
      </c>
      <c r="B28" s="9" t="s">
        <v>50</v>
      </c>
      <c r="C28" s="37">
        <v>0</v>
      </c>
      <c r="D28" s="10">
        <v>215</v>
      </c>
      <c r="E28" s="11">
        <f t="shared" si="0"/>
        <v>215</v>
      </c>
      <c r="F28" s="8">
        <f t="shared" si="3"/>
        <v>64</v>
      </c>
      <c r="G28" s="12" t="s">
        <v>51</v>
      </c>
      <c r="H28" s="37">
        <v>0</v>
      </c>
      <c r="I28" s="10">
        <v>215</v>
      </c>
      <c r="J28" s="8">
        <f t="shared" si="1"/>
        <v>215</v>
      </c>
      <c r="K28" s="2"/>
      <c r="L28" s="2" t="s">
        <v>37</v>
      </c>
      <c r="M28" s="7">
        <f>AVERAGE(H21:H24)</f>
        <v>0</v>
      </c>
      <c r="N28" s="7">
        <f>AVERAGE(I21:I24)</f>
        <v>215</v>
      </c>
      <c r="O28" s="2"/>
      <c r="P28" s="2"/>
      <c r="Q28" s="2"/>
    </row>
    <row r="29" spans="1:17" ht="15.75" customHeight="1" x14ac:dyDescent="0.25">
      <c r="A29" s="8">
        <f t="shared" si="2"/>
        <v>17</v>
      </c>
      <c r="B29" s="9" t="s">
        <v>52</v>
      </c>
      <c r="C29" s="37">
        <v>0</v>
      </c>
      <c r="D29" s="10">
        <v>215</v>
      </c>
      <c r="E29" s="11">
        <f t="shared" si="0"/>
        <v>215</v>
      </c>
      <c r="F29" s="8">
        <f t="shared" si="3"/>
        <v>65</v>
      </c>
      <c r="G29" s="12" t="s">
        <v>53</v>
      </c>
      <c r="H29" s="37">
        <v>0</v>
      </c>
      <c r="I29" s="10">
        <v>215</v>
      </c>
      <c r="J29" s="8">
        <f t="shared" si="1"/>
        <v>215</v>
      </c>
      <c r="K29" s="2"/>
      <c r="L29" s="2" t="s">
        <v>45</v>
      </c>
      <c r="M29" s="7">
        <f>AVERAGE(H25:H28)</f>
        <v>0</v>
      </c>
      <c r="N29" s="7">
        <f>AVERAGE(I25:I28)</f>
        <v>215</v>
      </c>
      <c r="O29" s="2"/>
      <c r="P29" s="2"/>
      <c r="Q29" s="2"/>
    </row>
    <row r="30" spans="1:17" ht="15.75" customHeight="1" x14ac:dyDescent="0.25">
      <c r="A30" s="8">
        <f t="shared" si="2"/>
        <v>18</v>
      </c>
      <c r="B30" s="9" t="s">
        <v>54</v>
      </c>
      <c r="C30" s="37">
        <v>0</v>
      </c>
      <c r="D30" s="10">
        <v>215</v>
      </c>
      <c r="E30" s="11">
        <f t="shared" si="0"/>
        <v>215</v>
      </c>
      <c r="F30" s="8">
        <f t="shared" si="3"/>
        <v>66</v>
      </c>
      <c r="G30" s="12" t="s">
        <v>55</v>
      </c>
      <c r="H30" s="37">
        <v>0</v>
      </c>
      <c r="I30" s="10">
        <v>215</v>
      </c>
      <c r="J30" s="8">
        <f t="shared" si="1"/>
        <v>215</v>
      </c>
      <c r="K30" s="2"/>
      <c r="L30" s="2" t="s">
        <v>53</v>
      </c>
      <c r="M30" s="7">
        <f>AVERAGE(H29:H32)</f>
        <v>0</v>
      </c>
      <c r="N30" s="7">
        <f>AVERAGE(I29:I32)</f>
        <v>215</v>
      </c>
      <c r="O30" s="2"/>
      <c r="P30" s="2"/>
      <c r="Q30" s="2"/>
    </row>
    <row r="31" spans="1:17" ht="15.75" customHeight="1" x14ac:dyDescent="0.25">
      <c r="A31" s="8">
        <f t="shared" si="2"/>
        <v>19</v>
      </c>
      <c r="B31" s="9" t="s">
        <v>56</v>
      </c>
      <c r="C31" s="37">
        <v>0</v>
      </c>
      <c r="D31" s="10">
        <v>215</v>
      </c>
      <c r="E31" s="11">
        <f t="shared" si="0"/>
        <v>215</v>
      </c>
      <c r="F31" s="8">
        <f t="shared" si="3"/>
        <v>67</v>
      </c>
      <c r="G31" s="12" t="s">
        <v>57</v>
      </c>
      <c r="H31" s="37">
        <v>0</v>
      </c>
      <c r="I31" s="10">
        <v>215</v>
      </c>
      <c r="J31" s="8">
        <f t="shared" si="1"/>
        <v>215</v>
      </c>
      <c r="K31" s="2"/>
      <c r="L31" s="2" t="s">
        <v>61</v>
      </c>
      <c r="M31" s="7">
        <f>AVERAGE(H33:H36)</f>
        <v>0</v>
      </c>
      <c r="N31" s="7">
        <f>AVERAGE(I33:I36)</f>
        <v>215</v>
      </c>
      <c r="O31" s="2"/>
      <c r="P31" s="2"/>
      <c r="Q31" s="2"/>
    </row>
    <row r="32" spans="1:17" ht="15.75" customHeight="1" x14ac:dyDescent="0.25">
      <c r="A32" s="8">
        <f t="shared" si="2"/>
        <v>20</v>
      </c>
      <c r="B32" s="9" t="s">
        <v>58</v>
      </c>
      <c r="C32" s="37">
        <v>0</v>
      </c>
      <c r="D32" s="10">
        <v>215</v>
      </c>
      <c r="E32" s="11">
        <f t="shared" si="0"/>
        <v>215</v>
      </c>
      <c r="F32" s="8">
        <f t="shared" si="3"/>
        <v>68</v>
      </c>
      <c r="G32" s="12" t="s">
        <v>59</v>
      </c>
      <c r="H32" s="37">
        <v>0</v>
      </c>
      <c r="I32" s="10">
        <v>215</v>
      </c>
      <c r="J32" s="8">
        <f t="shared" si="1"/>
        <v>215</v>
      </c>
      <c r="K32" s="2"/>
      <c r="L32" s="2" t="s">
        <v>69</v>
      </c>
      <c r="M32" s="7">
        <f>AVERAGE(H37:H40)</f>
        <v>0</v>
      </c>
      <c r="N32" s="7">
        <f>AVERAGE(I37:I40)</f>
        <v>215</v>
      </c>
      <c r="O32" s="2"/>
      <c r="P32" s="2"/>
      <c r="Q32" s="2"/>
    </row>
    <row r="33" spans="1:17" ht="15.75" customHeight="1" x14ac:dyDescent="0.25">
      <c r="A33" s="8">
        <f t="shared" si="2"/>
        <v>21</v>
      </c>
      <c r="B33" s="9" t="s">
        <v>60</v>
      </c>
      <c r="C33" s="37">
        <v>0</v>
      </c>
      <c r="D33" s="10">
        <v>215</v>
      </c>
      <c r="E33" s="11">
        <f t="shared" si="0"/>
        <v>215</v>
      </c>
      <c r="F33" s="8">
        <f t="shared" si="3"/>
        <v>69</v>
      </c>
      <c r="G33" s="12" t="s">
        <v>61</v>
      </c>
      <c r="H33" s="37">
        <v>0</v>
      </c>
      <c r="I33" s="10">
        <v>215</v>
      </c>
      <c r="J33" s="8">
        <f t="shared" si="1"/>
        <v>215</v>
      </c>
      <c r="K33" s="2"/>
      <c r="L33" s="2" t="s">
        <v>77</v>
      </c>
      <c r="M33" s="7">
        <f>AVERAGE(H41:H44)</f>
        <v>0</v>
      </c>
      <c r="N33" s="7">
        <f>AVERAGE(I41:I44)</f>
        <v>215</v>
      </c>
      <c r="O33" s="2"/>
      <c r="P33" s="2"/>
      <c r="Q33" s="2"/>
    </row>
    <row r="34" spans="1:17" ht="15.75" customHeight="1" x14ac:dyDescent="0.25">
      <c r="A34" s="8">
        <f t="shared" si="2"/>
        <v>22</v>
      </c>
      <c r="B34" s="9" t="s">
        <v>62</v>
      </c>
      <c r="C34" s="37">
        <v>0</v>
      </c>
      <c r="D34" s="10">
        <v>215</v>
      </c>
      <c r="E34" s="11">
        <f t="shared" si="0"/>
        <v>215</v>
      </c>
      <c r="F34" s="8">
        <f t="shared" si="3"/>
        <v>70</v>
      </c>
      <c r="G34" s="12" t="s">
        <v>63</v>
      </c>
      <c r="H34" s="37">
        <v>0</v>
      </c>
      <c r="I34" s="10">
        <v>215</v>
      </c>
      <c r="J34" s="8">
        <f t="shared" si="1"/>
        <v>215</v>
      </c>
      <c r="K34" s="2"/>
      <c r="L34" s="2" t="s">
        <v>85</v>
      </c>
      <c r="M34" s="7">
        <f>AVERAGE(H45:H48)</f>
        <v>0</v>
      </c>
      <c r="N34" s="7">
        <f>AVERAGE(I45:I48)</f>
        <v>215</v>
      </c>
      <c r="O34" s="2"/>
      <c r="P34" s="2"/>
      <c r="Q34" s="2"/>
    </row>
    <row r="35" spans="1:17" ht="15.75" customHeight="1" x14ac:dyDescent="0.25">
      <c r="A35" s="8">
        <f t="shared" si="2"/>
        <v>23</v>
      </c>
      <c r="B35" s="9" t="s">
        <v>64</v>
      </c>
      <c r="C35" s="37">
        <v>0</v>
      </c>
      <c r="D35" s="10">
        <v>215</v>
      </c>
      <c r="E35" s="11">
        <f t="shared" si="0"/>
        <v>215</v>
      </c>
      <c r="F35" s="8">
        <f t="shared" si="3"/>
        <v>71</v>
      </c>
      <c r="G35" s="12" t="s">
        <v>65</v>
      </c>
      <c r="H35" s="37">
        <v>0</v>
      </c>
      <c r="I35" s="10">
        <v>215</v>
      </c>
      <c r="J35" s="8">
        <f t="shared" si="1"/>
        <v>215</v>
      </c>
      <c r="K35" s="2"/>
      <c r="L35" s="2" t="s">
        <v>93</v>
      </c>
      <c r="M35" s="7">
        <f>AVERAGE(H49:H52)</f>
        <v>0</v>
      </c>
      <c r="N35" s="7">
        <f>AVERAGE(I49:I52)</f>
        <v>215</v>
      </c>
      <c r="O35" s="2"/>
      <c r="P35" s="2"/>
      <c r="Q35" s="2"/>
    </row>
    <row r="36" spans="1:17" ht="15.75" customHeight="1" x14ac:dyDescent="0.25">
      <c r="A36" s="8">
        <f t="shared" si="2"/>
        <v>24</v>
      </c>
      <c r="B36" s="9" t="s">
        <v>66</v>
      </c>
      <c r="C36" s="37">
        <v>0</v>
      </c>
      <c r="D36" s="10">
        <v>215</v>
      </c>
      <c r="E36" s="11">
        <f t="shared" si="0"/>
        <v>215</v>
      </c>
      <c r="F36" s="8">
        <f t="shared" si="3"/>
        <v>72</v>
      </c>
      <c r="G36" s="12" t="s">
        <v>67</v>
      </c>
      <c r="H36" s="37">
        <v>0</v>
      </c>
      <c r="I36" s="10">
        <v>215</v>
      </c>
      <c r="J36" s="8">
        <f t="shared" si="1"/>
        <v>215</v>
      </c>
      <c r="K36" s="2"/>
      <c r="L36" s="100" t="s">
        <v>101</v>
      </c>
      <c r="M36" s="7">
        <f>AVERAGE(H53:H56)</f>
        <v>0</v>
      </c>
      <c r="N36" s="7">
        <f>AVERAGE(I53:I56)</f>
        <v>215</v>
      </c>
      <c r="O36" s="2"/>
      <c r="P36" s="2"/>
      <c r="Q36" s="2"/>
    </row>
    <row r="37" spans="1:17" ht="15.75" customHeight="1" x14ac:dyDescent="0.25">
      <c r="A37" s="8">
        <v>25</v>
      </c>
      <c r="B37" s="9" t="s">
        <v>68</v>
      </c>
      <c r="C37" s="37">
        <v>0</v>
      </c>
      <c r="D37" s="10">
        <v>215</v>
      </c>
      <c r="E37" s="11">
        <f t="shared" si="0"/>
        <v>215</v>
      </c>
      <c r="F37" s="8">
        <v>73</v>
      </c>
      <c r="G37" s="12" t="s">
        <v>69</v>
      </c>
      <c r="H37" s="37">
        <v>0</v>
      </c>
      <c r="I37" s="10">
        <v>215</v>
      </c>
      <c r="J37" s="8">
        <f t="shared" si="1"/>
        <v>215</v>
      </c>
      <c r="K37" s="2"/>
      <c r="L37" s="100" t="s">
        <v>109</v>
      </c>
      <c r="M37" s="7">
        <f>AVERAGE(H57:H60)</f>
        <v>0</v>
      </c>
      <c r="N37" s="7">
        <f>AVERAGE(I57:I60)</f>
        <v>215</v>
      </c>
      <c r="O37" s="2"/>
      <c r="P37" s="2"/>
      <c r="Q37" s="2"/>
    </row>
    <row r="38" spans="1:17" ht="15.75" customHeight="1" x14ac:dyDescent="0.25">
      <c r="A38" s="8">
        <f t="shared" ref="A38:A60" si="4">A37+1</f>
        <v>26</v>
      </c>
      <c r="B38" s="9" t="s">
        <v>70</v>
      </c>
      <c r="C38" s="37">
        <v>0</v>
      </c>
      <c r="D38" s="10">
        <v>215</v>
      </c>
      <c r="E38" s="8">
        <f t="shared" si="0"/>
        <v>215</v>
      </c>
      <c r="F38" s="8">
        <f t="shared" ref="F38:F60" si="5">F37+1</f>
        <v>74</v>
      </c>
      <c r="G38" s="12" t="s">
        <v>71</v>
      </c>
      <c r="H38" s="37">
        <v>0</v>
      </c>
      <c r="I38" s="10">
        <v>215</v>
      </c>
      <c r="J38" s="8">
        <f t="shared" si="1"/>
        <v>215</v>
      </c>
      <c r="K38" s="2"/>
      <c r="L38" s="100" t="s">
        <v>288</v>
      </c>
      <c r="M38" s="100">
        <f>AVERAGE(M14:M37)</f>
        <v>0</v>
      </c>
      <c r="N38" s="100">
        <f>AVERAGE(N14:N37)</f>
        <v>215</v>
      </c>
      <c r="O38" s="2"/>
      <c r="P38" s="2"/>
      <c r="Q38" s="2"/>
    </row>
    <row r="39" spans="1:17" ht="15.75" customHeight="1" x14ac:dyDescent="0.25">
      <c r="A39" s="8">
        <f t="shared" si="4"/>
        <v>27</v>
      </c>
      <c r="B39" s="9" t="s">
        <v>72</v>
      </c>
      <c r="C39" s="37">
        <v>0</v>
      </c>
      <c r="D39" s="10">
        <v>215</v>
      </c>
      <c r="E39" s="8">
        <f t="shared" si="0"/>
        <v>215</v>
      </c>
      <c r="F39" s="8">
        <f t="shared" si="5"/>
        <v>75</v>
      </c>
      <c r="G39" s="12" t="s">
        <v>73</v>
      </c>
      <c r="H39" s="37">
        <v>0</v>
      </c>
      <c r="I39" s="10">
        <v>215</v>
      </c>
      <c r="J39" s="8">
        <f t="shared" si="1"/>
        <v>215</v>
      </c>
      <c r="K39" s="2"/>
      <c r="L39" s="2"/>
      <c r="M39" s="2"/>
      <c r="N39" s="2"/>
      <c r="O39" s="2"/>
      <c r="P39" s="2"/>
      <c r="Q39" s="2"/>
    </row>
    <row r="40" spans="1:17" ht="15.75" customHeight="1" x14ac:dyDescent="0.25">
      <c r="A40" s="8">
        <f t="shared" si="4"/>
        <v>28</v>
      </c>
      <c r="B40" s="9" t="s">
        <v>74</v>
      </c>
      <c r="C40" s="37">
        <v>0</v>
      </c>
      <c r="D40" s="10">
        <v>215</v>
      </c>
      <c r="E40" s="8">
        <f t="shared" si="0"/>
        <v>215</v>
      </c>
      <c r="F40" s="8">
        <f t="shared" si="5"/>
        <v>76</v>
      </c>
      <c r="G40" s="12" t="s">
        <v>75</v>
      </c>
      <c r="H40" s="37">
        <v>0</v>
      </c>
      <c r="I40" s="10">
        <v>215</v>
      </c>
      <c r="J40" s="8">
        <f t="shared" si="1"/>
        <v>215</v>
      </c>
      <c r="K40" s="2"/>
      <c r="L40" s="2"/>
      <c r="M40" s="2"/>
      <c r="N40" s="2"/>
      <c r="O40" s="2"/>
      <c r="P40" s="2"/>
      <c r="Q40" s="2"/>
    </row>
    <row r="41" spans="1:17" ht="15.75" customHeight="1" x14ac:dyDescent="0.25">
      <c r="A41" s="8">
        <f t="shared" si="4"/>
        <v>29</v>
      </c>
      <c r="B41" s="9" t="s">
        <v>76</v>
      </c>
      <c r="C41" s="37">
        <v>0</v>
      </c>
      <c r="D41" s="10">
        <v>215</v>
      </c>
      <c r="E41" s="8">
        <f t="shared" si="0"/>
        <v>215</v>
      </c>
      <c r="F41" s="8">
        <f t="shared" si="5"/>
        <v>77</v>
      </c>
      <c r="G41" s="12" t="s">
        <v>77</v>
      </c>
      <c r="H41" s="37">
        <v>0</v>
      </c>
      <c r="I41" s="10">
        <v>215</v>
      </c>
      <c r="J41" s="8">
        <f t="shared" si="1"/>
        <v>215</v>
      </c>
      <c r="K41" s="2"/>
      <c r="L41" s="2"/>
      <c r="M41" s="2"/>
      <c r="N41" s="2"/>
      <c r="O41" s="2"/>
      <c r="P41" s="2"/>
      <c r="Q41" s="2"/>
    </row>
    <row r="42" spans="1:17" ht="15.75" customHeight="1" x14ac:dyDescent="0.25">
      <c r="A42" s="8">
        <f t="shared" si="4"/>
        <v>30</v>
      </c>
      <c r="B42" s="9" t="s">
        <v>78</v>
      </c>
      <c r="C42" s="37">
        <v>0</v>
      </c>
      <c r="D42" s="10">
        <v>215</v>
      </c>
      <c r="E42" s="8">
        <f t="shared" si="0"/>
        <v>215</v>
      </c>
      <c r="F42" s="8">
        <f t="shared" si="5"/>
        <v>78</v>
      </c>
      <c r="G42" s="12" t="s">
        <v>79</v>
      </c>
      <c r="H42" s="37">
        <v>0</v>
      </c>
      <c r="I42" s="10">
        <v>215</v>
      </c>
      <c r="J42" s="8">
        <f t="shared" si="1"/>
        <v>215</v>
      </c>
      <c r="K42" s="2"/>
      <c r="L42" s="2"/>
      <c r="M42" s="2"/>
      <c r="N42" s="2"/>
      <c r="O42" s="2"/>
      <c r="P42" s="2"/>
      <c r="Q42" s="2"/>
    </row>
    <row r="43" spans="1:17" ht="15.75" customHeight="1" x14ac:dyDescent="0.25">
      <c r="A43" s="8">
        <f t="shared" si="4"/>
        <v>31</v>
      </c>
      <c r="B43" s="9" t="s">
        <v>80</v>
      </c>
      <c r="C43" s="37">
        <v>0</v>
      </c>
      <c r="D43" s="10">
        <v>215</v>
      </c>
      <c r="E43" s="8">
        <f t="shared" si="0"/>
        <v>215</v>
      </c>
      <c r="F43" s="8">
        <f t="shared" si="5"/>
        <v>79</v>
      </c>
      <c r="G43" s="12" t="s">
        <v>81</v>
      </c>
      <c r="H43" s="37">
        <v>0</v>
      </c>
      <c r="I43" s="10">
        <v>215</v>
      </c>
      <c r="J43" s="8">
        <f t="shared" si="1"/>
        <v>215</v>
      </c>
      <c r="K43" s="2"/>
      <c r="L43" s="2"/>
      <c r="M43" s="2"/>
      <c r="N43" s="2"/>
      <c r="O43" s="2"/>
      <c r="P43" s="2"/>
      <c r="Q43" s="2"/>
    </row>
    <row r="44" spans="1:17" ht="15.75" customHeight="1" x14ac:dyDescent="0.25">
      <c r="A44" s="8">
        <f t="shared" si="4"/>
        <v>32</v>
      </c>
      <c r="B44" s="9" t="s">
        <v>82</v>
      </c>
      <c r="C44" s="37">
        <v>0</v>
      </c>
      <c r="D44" s="10">
        <v>215</v>
      </c>
      <c r="E44" s="8">
        <f t="shared" si="0"/>
        <v>215</v>
      </c>
      <c r="F44" s="8">
        <f t="shared" si="5"/>
        <v>80</v>
      </c>
      <c r="G44" s="12" t="s">
        <v>83</v>
      </c>
      <c r="H44" s="37">
        <v>0</v>
      </c>
      <c r="I44" s="10">
        <v>215</v>
      </c>
      <c r="J44" s="8">
        <f t="shared" si="1"/>
        <v>215</v>
      </c>
      <c r="K44" s="2"/>
      <c r="L44" s="2"/>
      <c r="M44" s="2"/>
      <c r="N44" s="2"/>
      <c r="O44" s="2"/>
      <c r="P44" s="2"/>
      <c r="Q44" s="2"/>
    </row>
    <row r="45" spans="1:17" ht="15.75" customHeight="1" x14ac:dyDescent="0.25">
      <c r="A45" s="8">
        <f t="shared" si="4"/>
        <v>33</v>
      </c>
      <c r="B45" s="9" t="s">
        <v>84</v>
      </c>
      <c r="C45" s="37">
        <v>0</v>
      </c>
      <c r="D45" s="10">
        <v>215</v>
      </c>
      <c r="E45" s="8">
        <f t="shared" si="0"/>
        <v>215</v>
      </c>
      <c r="F45" s="8">
        <f t="shared" si="5"/>
        <v>81</v>
      </c>
      <c r="G45" s="12" t="s">
        <v>85</v>
      </c>
      <c r="H45" s="37">
        <v>0</v>
      </c>
      <c r="I45" s="10">
        <v>215</v>
      </c>
      <c r="J45" s="8">
        <f t="shared" si="1"/>
        <v>215</v>
      </c>
      <c r="K45" s="2"/>
      <c r="L45" s="2"/>
      <c r="M45" s="2"/>
      <c r="N45" s="2"/>
      <c r="O45" s="2"/>
      <c r="P45" s="2"/>
      <c r="Q45" s="2"/>
    </row>
    <row r="46" spans="1:17" ht="15.75" customHeight="1" x14ac:dyDescent="0.25">
      <c r="A46" s="8">
        <f t="shared" si="4"/>
        <v>34</v>
      </c>
      <c r="B46" s="9" t="s">
        <v>86</v>
      </c>
      <c r="C46" s="37">
        <v>0</v>
      </c>
      <c r="D46" s="10">
        <v>215</v>
      </c>
      <c r="E46" s="8">
        <f t="shared" si="0"/>
        <v>215</v>
      </c>
      <c r="F46" s="8">
        <f t="shared" si="5"/>
        <v>82</v>
      </c>
      <c r="G46" s="12" t="s">
        <v>87</v>
      </c>
      <c r="H46" s="37">
        <v>0</v>
      </c>
      <c r="I46" s="10">
        <v>215</v>
      </c>
      <c r="J46" s="8">
        <f t="shared" si="1"/>
        <v>215</v>
      </c>
      <c r="K46" s="2"/>
      <c r="L46" s="2"/>
      <c r="M46" s="2"/>
      <c r="N46" s="2"/>
      <c r="O46" s="2"/>
      <c r="P46" s="2"/>
      <c r="Q46" s="2"/>
    </row>
    <row r="47" spans="1:17" ht="15.75" customHeight="1" x14ac:dyDescent="0.25">
      <c r="A47" s="8">
        <f t="shared" si="4"/>
        <v>35</v>
      </c>
      <c r="B47" s="9" t="s">
        <v>88</v>
      </c>
      <c r="C47" s="37">
        <v>0</v>
      </c>
      <c r="D47" s="10">
        <v>215</v>
      </c>
      <c r="E47" s="8">
        <f t="shared" si="0"/>
        <v>215</v>
      </c>
      <c r="F47" s="8">
        <f t="shared" si="5"/>
        <v>83</v>
      </c>
      <c r="G47" s="12" t="s">
        <v>89</v>
      </c>
      <c r="H47" s="37">
        <v>0</v>
      </c>
      <c r="I47" s="10">
        <v>215</v>
      </c>
      <c r="J47" s="8">
        <f t="shared" si="1"/>
        <v>215</v>
      </c>
      <c r="K47" s="2"/>
      <c r="L47" s="2"/>
      <c r="M47" s="2"/>
      <c r="N47" s="2"/>
      <c r="O47" s="2"/>
      <c r="P47" s="2"/>
      <c r="Q47" s="2"/>
    </row>
    <row r="48" spans="1:17" ht="15.75" customHeight="1" x14ac:dyDescent="0.25">
      <c r="A48" s="8">
        <f t="shared" si="4"/>
        <v>36</v>
      </c>
      <c r="B48" s="9" t="s">
        <v>90</v>
      </c>
      <c r="C48" s="37">
        <v>0</v>
      </c>
      <c r="D48" s="10">
        <v>215</v>
      </c>
      <c r="E48" s="8">
        <f t="shared" si="0"/>
        <v>215</v>
      </c>
      <c r="F48" s="8">
        <f t="shared" si="5"/>
        <v>84</v>
      </c>
      <c r="G48" s="12" t="s">
        <v>91</v>
      </c>
      <c r="H48" s="37">
        <v>0</v>
      </c>
      <c r="I48" s="10">
        <v>215</v>
      </c>
      <c r="J48" s="8">
        <f t="shared" si="1"/>
        <v>215</v>
      </c>
      <c r="K48" s="2"/>
      <c r="L48" s="2"/>
      <c r="M48" s="2"/>
      <c r="N48" s="2"/>
      <c r="O48" s="2"/>
      <c r="P48" s="2"/>
      <c r="Q48" s="2"/>
    </row>
    <row r="49" spans="1:17" ht="15.75" customHeight="1" x14ac:dyDescent="0.25">
      <c r="A49" s="8">
        <f t="shared" si="4"/>
        <v>37</v>
      </c>
      <c r="B49" s="9" t="s">
        <v>92</v>
      </c>
      <c r="C49" s="37">
        <v>0</v>
      </c>
      <c r="D49" s="10">
        <v>215</v>
      </c>
      <c r="E49" s="8">
        <f t="shared" si="0"/>
        <v>215</v>
      </c>
      <c r="F49" s="8">
        <f t="shared" si="5"/>
        <v>85</v>
      </c>
      <c r="G49" s="12" t="s">
        <v>93</v>
      </c>
      <c r="H49" s="37">
        <v>0</v>
      </c>
      <c r="I49" s="10">
        <v>215</v>
      </c>
      <c r="J49" s="8">
        <f t="shared" si="1"/>
        <v>215</v>
      </c>
      <c r="K49" s="2"/>
      <c r="L49" s="2"/>
      <c r="M49" s="2"/>
      <c r="N49" s="2"/>
      <c r="O49" s="2"/>
      <c r="P49" s="2"/>
      <c r="Q49" s="2"/>
    </row>
    <row r="50" spans="1:17" ht="15.75" customHeight="1" x14ac:dyDescent="0.25">
      <c r="A50" s="8">
        <f t="shared" si="4"/>
        <v>38</v>
      </c>
      <c r="B50" s="12" t="s">
        <v>94</v>
      </c>
      <c r="C50" s="37">
        <v>0</v>
      </c>
      <c r="D50" s="10">
        <v>215</v>
      </c>
      <c r="E50" s="8">
        <f t="shared" si="0"/>
        <v>215</v>
      </c>
      <c r="F50" s="8">
        <f t="shared" si="5"/>
        <v>86</v>
      </c>
      <c r="G50" s="12" t="s">
        <v>95</v>
      </c>
      <c r="H50" s="37">
        <v>0</v>
      </c>
      <c r="I50" s="10">
        <v>215</v>
      </c>
      <c r="J50" s="8">
        <f t="shared" si="1"/>
        <v>215</v>
      </c>
      <c r="K50" s="2"/>
      <c r="L50" s="2"/>
      <c r="M50" s="2"/>
      <c r="N50" s="2"/>
      <c r="O50" s="2"/>
      <c r="P50" s="2"/>
      <c r="Q50" s="2"/>
    </row>
    <row r="51" spans="1:17" ht="15.75" customHeight="1" x14ac:dyDescent="0.25">
      <c r="A51" s="8">
        <f t="shared" si="4"/>
        <v>39</v>
      </c>
      <c r="B51" s="12" t="s">
        <v>96</v>
      </c>
      <c r="C51" s="37">
        <v>0</v>
      </c>
      <c r="D51" s="10">
        <v>215</v>
      </c>
      <c r="E51" s="8">
        <f t="shared" si="0"/>
        <v>215</v>
      </c>
      <c r="F51" s="8">
        <f t="shared" si="5"/>
        <v>87</v>
      </c>
      <c r="G51" s="12" t="s">
        <v>97</v>
      </c>
      <c r="H51" s="37">
        <v>0</v>
      </c>
      <c r="I51" s="10">
        <v>215</v>
      </c>
      <c r="J51" s="8">
        <f t="shared" si="1"/>
        <v>215</v>
      </c>
      <c r="K51" s="2"/>
      <c r="L51" s="2"/>
      <c r="M51" s="2"/>
      <c r="N51" s="2"/>
      <c r="O51" s="2"/>
      <c r="P51" s="2"/>
      <c r="Q51" s="2"/>
    </row>
    <row r="52" spans="1:17" ht="15.75" customHeight="1" x14ac:dyDescent="0.25">
      <c r="A52" s="8">
        <f t="shared" si="4"/>
        <v>40</v>
      </c>
      <c r="B52" s="12" t="s">
        <v>98</v>
      </c>
      <c r="C52" s="37">
        <v>0</v>
      </c>
      <c r="D52" s="10">
        <v>215</v>
      </c>
      <c r="E52" s="8">
        <f t="shared" si="0"/>
        <v>215</v>
      </c>
      <c r="F52" s="8">
        <f t="shared" si="5"/>
        <v>88</v>
      </c>
      <c r="G52" s="12" t="s">
        <v>99</v>
      </c>
      <c r="H52" s="37">
        <v>0</v>
      </c>
      <c r="I52" s="10">
        <v>215</v>
      </c>
      <c r="J52" s="8">
        <f t="shared" si="1"/>
        <v>215</v>
      </c>
      <c r="K52" s="2"/>
      <c r="L52" s="2"/>
      <c r="M52" s="2"/>
      <c r="N52" s="2"/>
      <c r="O52" s="2"/>
      <c r="P52" s="2"/>
      <c r="Q52" s="2"/>
    </row>
    <row r="53" spans="1:17" ht="15.75" customHeight="1" x14ac:dyDescent="0.25">
      <c r="A53" s="8">
        <f t="shared" si="4"/>
        <v>41</v>
      </c>
      <c r="B53" s="12" t="s">
        <v>100</v>
      </c>
      <c r="C53" s="37">
        <v>0</v>
      </c>
      <c r="D53" s="10">
        <v>215</v>
      </c>
      <c r="E53" s="8">
        <f t="shared" si="0"/>
        <v>215</v>
      </c>
      <c r="F53" s="8">
        <f t="shared" si="5"/>
        <v>89</v>
      </c>
      <c r="G53" s="12" t="s">
        <v>101</v>
      </c>
      <c r="H53" s="37">
        <v>0</v>
      </c>
      <c r="I53" s="10">
        <v>215</v>
      </c>
      <c r="J53" s="8">
        <f t="shared" si="1"/>
        <v>215</v>
      </c>
      <c r="K53" s="2"/>
      <c r="L53" s="13"/>
      <c r="M53" s="13"/>
      <c r="N53" s="13"/>
      <c r="O53" s="2"/>
      <c r="P53" s="2"/>
      <c r="Q53" s="2"/>
    </row>
    <row r="54" spans="1:17" ht="15.75" customHeight="1" x14ac:dyDescent="0.25">
      <c r="A54" s="8">
        <f t="shared" si="4"/>
        <v>42</v>
      </c>
      <c r="B54" s="12" t="s">
        <v>102</v>
      </c>
      <c r="C54" s="37">
        <v>0</v>
      </c>
      <c r="D54" s="10">
        <v>215</v>
      </c>
      <c r="E54" s="8">
        <f t="shared" si="0"/>
        <v>215</v>
      </c>
      <c r="F54" s="8">
        <f t="shared" si="5"/>
        <v>90</v>
      </c>
      <c r="G54" s="12" t="s">
        <v>103</v>
      </c>
      <c r="H54" s="37">
        <v>0</v>
      </c>
      <c r="I54" s="10">
        <v>215</v>
      </c>
      <c r="J54" s="8">
        <f t="shared" si="1"/>
        <v>215</v>
      </c>
      <c r="K54" s="2"/>
      <c r="L54" s="13"/>
      <c r="M54" s="13"/>
      <c r="N54" s="13"/>
      <c r="O54" s="2"/>
      <c r="P54" s="2"/>
      <c r="Q54" s="2"/>
    </row>
    <row r="55" spans="1:17" ht="15.75" customHeight="1" x14ac:dyDescent="0.25">
      <c r="A55" s="8">
        <f t="shared" si="4"/>
        <v>43</v>
      </c>
      <c r="B55" s="12" t="s">
        <v>104</v>
      </c>
      <c r="C55" s="37">
        <v>0</v>
      </c>
      <c r="D55" s="10">
        <v>215</v>
      </c>
      <c r="E55" s="8">
        <f t="shared" si="0"/>
        <v>215</v>
      </c>
      <c r="F55" s="8">
        <f t="shared" si="5"/>
        <v>91</v>
      </c>
      <c r="G55" s="12" t="s">
        <v>105</v>
      </c>
      <c r="H55" s="37">
        <v>0</v>
      </c>
      <c r="I55" s="10">
        <v>215</v>
      </c>
      <c r="J55" s="8">
        <f t="shared" si="1"/>
        <v>215</v>
      </c>
      <c r="K55" s="2"/>
      <c r="L55" s="13"/>
      <c r="M55" s="13"/>
      <c r="N55" s="13"/>
      <c r="O55" s="2"/>
      <c r="P55" s="2"/>
      <c r="Q55" s="2"/>
    </row>
    <row r="56" spans="1:17" ht="15.75" customHeight="1" x14ac:dyDescent="0.25">
      <c r="A56" s="8">
        <f t="shared" si="4"/>
        <v>44</v>
      </c>
      <c r="B56" s="12" t="s">
        <v>106</v>
      </c>
      <c r="C56" s="37">
        <v>0</v>
      </c>
      <c r="D56" s="10">
        <v>215</v>
      </c>
      <c r="E56" s="8">
        <f t="shared" si="0"/>
        <v>215</v>
      </c>
      <c r="F56" s="8">
        <f t="shared" si="5"/>
        <v>92</v>
      </c>
      <c r="G56" s="12" t="s">
        <v>107</v>
      </c>
      <c r="H56" s="37">
        <v>0</v>
      </c>
      <c r="I56" s="10">
        <v>215</v>
      </c>
      <c r="J56" s="8">
        <f t="shared" si="1"/>
        <v>215</v>
      </c>
      <c r="K56" s="2"/>
      <c r="L56" s="13"/>
      <c r="M56" s="13"/>
      <c r="N56" s="13"/>
      <c r="O56" s="2"/>
      <c r="P56" s="2"/>
      <c r="Q56" s="2"/>
    </row>
    <row r="57" spans="1:17" ht="15.75" customHeight="1" x14ac:dyDescent="0.25">
      <c r="A57" s="8">
        <f t="shared" si="4"/>
        <v>45</v>
      </c>
      <c r="B57" s="12" t="s">
        <v>108</v>
      </c>
      <c r="C57" s="37">
        <v>0</v>
      </c>
      <c r="D57" s="10">
        <v>215</v>
      </c>
      <c r="E57" s="8">
        <f t="shared" si="0"/>
        <v>215</v>
      </c>
      <c r="F57" s="8">
        <f t="shared" si="5"/>
        <v>93</v>
      </c>
      <c r="G57" s="12" t="s">
        <v>109</v>
      </c>
      <c r="H57" s="37">
        <v>0</v>
      </c>
      <c r="I57" s="10">
        <v>215</v>
      </c>
      <c r="J57" s="8">
        <f t="shared" si="1"/>
        <v>215</v>
      </c>
      <c r="K57" s="2"/>
      <c r="L57" s="14"/>
      <c r="M57" s="13"/>
      <c r="N57" s="15"/>
      <c r="O57" s="2"/>
      <c r="P57" s="2"/>
      <c r="Q57" s="2"/>
    </row>
    <row r="58" spans="1:17" ht="15.75" customHeight="1" x14ac:dyDescent="0.25">
      <c r="A58" s="8">
        <f t="shared" si="4"/>
        <v>46</v>
      </c>
      <c r="B58" s="12" t="s">
        <v>110</v>
      </c>
      <c r="C58" s="37">
        <v>0</v>
      </c>
      <c r="D58" s="10">
        <v>215</v>
      </c>
      <c r="E58" s="8">
        <f t="shared" si="0"/>
        <v>215</v>
      </c>
      <c r="F58" s="8">
        <f t="shared" si="5"/>
        <v>94</v>
      </c>
      <c r="G58" s="12" t="s">
        <v>111</v>
      </c>
      <c r="H58" s="37">
        <v>0</v>
      </c>
      <c r="I58" s="10">
        <v>215</v>
      </c>
      <c r="J58" s="8">
        <f t="shared" si="1"/>
        <v>215</v>
      </c>
      <c r="K58" s="2"/>
      <c r="L58" s="16"/>
      <c r="M58" s="13"/>
      <c r="N58" s="15"/>
      <c r="O58" s="2"/>
      <c r="P58" s="2"/>
      <c r="Q58" s="2"/>
    </row>
    <row r="59" spans="1:17" ht="15.75" customHeight="1" x14ac:dyDescent="0.25">
      <c r="A59" s="17">
        <f t="shared" si="4"/>
        <v>47</v>
      </c>
      <c r="B59" s="18" t="s">
        <v>112</v>
      </c>
      <c r="C59" s="37">
        <v>0</v>
      </c>
      <c r="D59" s="10">
        <v>215</v>
      </c>
      <c r="E59" s="17">
        <f t="shared" si="0"/>
        <v>215</v>
      </c>
      <c r="F59" s="17">
        <f t="shared" si="5"/>
        <v>95</v>
      </c>
      <c r="G59" s="18" t="s">
        <v>113</v>
      </c>
      <c r="H59" s="37">
        <v>0</v>
      </c>
      <c r="I59" s="10">
        <v>215</v>
      </c>
      <c r="J59" s="17">
        <f t="shared" si="1"/>
        <v>215</v>
      </c>
      <c r="K59" s="2"/>
      <c r="L59" s="16"/>
      <c r="M59" s="19"/>
      <c r="N59" s="15"/>
      <c r="O59" s="2"/>
      <c r="P59" s="2"/>
      <c r="Q59" s="2"/>
    </row>
    <row r="60" spans="1:17" ht="15.75" customHeight="1" x14ac:dyDescent="0.25">
      <c r="A60" s="17">
        <f t="shared" si="4"/>
        <v>48</v>
      </c>
      <c r="B60" s="18" t="s">
        <v>114</v>
      </c>
      <c r="C60" s="37">
        <v>0</v>
      </c>
      <c r="D60" s="10">
        <v>215</v>
      </c>
      <c r="E60" s="17">
        <f t="shared" si="0"/>
        <v>215</v>
      </c>
      <c r="F60" s="17">
        <f t="shared" si="5"/>
        <v>96</v>
      </c>
      <c r="G60" s="18" t="s">
        <v>115</v>
      </c>
      <c r="H60" s="37">
        <v>0</v>
      </c>
      <c r="I60" s="10">
        <v>215</v>
      </c>
      <c r="J60" s="17">
        <f t="shared" si="1"/>
        <v>215</v>
      </c>
      <c r="K60" s="2"/>
      <c r="L60" s="16"/>
      <c r="M60" s="19"/>
      <c r="N60" s="2"/>
      <c r="O60" s="2"/>
      <c r="P60" s="2"/>
      <c r="Q60" s="2"/>
    </row>
    <row r="61" spans="1:17" ht="30.75" customHeight="1" x14ac:dyDescent="0.3">
      <c r="A61" s="120" t="s">
        <v>116</v>
      </c>
      <c r="B61" s="121"/>
      <c r="C61" s="121"/>
      <c r="D61" s="122"/>
      <c r="E61" s="123" t="s">
        <v>117</v>
      </c>
      <c r="F61" s="124"/>
      <c r="G61" s="124"/>
      <c r="H61" s="124"/>
      <c r="I61" s="124"/>
      <c r="J61" s="125"/>
      <c r="K61" s="2"/>
      <c r="L61" s="14"/>
      <c r="M61" s="2"/>
      <c r="N61" s="2"/>
      <c r="O61" s="2"/>
      <c r="P61" s="2"/>
      <c r="Q61" s="2"/>
    </row>
    <row r="62" spans="1:17" ht="36" customHeight="1" x14ac:dyDescent="0.25">
      <c r="A62" s="128" t="s">
        <v>130</v>
      </c>
      <c r="B62" s="129"/>
      <c r="C62" s="129"/>
      <c r="D62" s="129"/>
      <c r="E62" s="129"/>
      <c r="F62" s="129"/>
      <c r="G62" s="130"/>
      <c r="H62" s="20" t="s">
        <v>118</v>
      </c>
      <c r="I62" s="20" t="s">
        <v>119</v>
      </c>
      <c r="J62" s="20" t="s">
        <v>120</v>
      </c>
      <c r="K62" s="2"/>
      <c r="L62" s="16"/>
      <c r="M62" s="7"/>
      <c r="N62" s="7"/>
      <c r="O62" s="7"/>
      <c r="P62" s="7"/>
      <c r="Q62" s="7"/>
    </row>
    <row r="63" spans="1:17" ht="22.5" customHeight="1" x14ac:dyDescent="0.25">
      <c r="A63" s="131"/>
      <c r="B63" s="132"/>
      <c r="C63" s="132"/>
      <c r="D63" s="132"/>
      <c r="E63" s="135" t="s">
        <v>208</v>
      </c>
      <c r="F63" s="136"/>
      <c r="G63" s="137"/>
      <c r="H63" s="21">
        <v>0</v>
      </c>
      <c r="I63" s="21">
        <v>5.7039999999999997</v>
      </c>
      <c r="J63" s="21">
        <f>H63+I63</f>
        <v>5.7039999999999997</v>
      </c>
      <c r="K63" s="2"/>
      <c r="L63" s="22">
        <v>13.5</v>
      </c>
      <c r="M63" s="32">
        <f>L63/1000</f>
        <v>1.35E-2</v>
      </c>
      <c r="N63" s="4"/>
      <c r="O63" s="7"/>
      <c r="P63" s="7"/>
      <c r="Q63" s="7"/>
    </row>
    <row r="64" spans="1:17" ht="25.5" customHeight="1" x14ac:dyDescent="0.25">
      <c r="A64" s="133"/>
      <c r="B64" s="134"/>
      <c r="C64" s="134"/>
      <c r="D64" s="134"/>
      <c r="E64" s="138" t="s">
        <v>209</v>
      </c>
      <c r="F64" s="139"/>
      <c r="G64" s="140"/>
      <c r="H64" s="36">
        <f>K81</f>
        <v>0</v>
      </c>
      <c r="I64" s="36">
        <f>L81</f>
        <v>1.35E-2</v>
      </c>
      <c r="J64" s="36">
        <f>H64+I64</f>
        <v>1.35E-2</v>
      </c>
      <c r="K64" s="2"/>
      <c r="L64" s="24"/>
      <c r="M64" s="24"/>
      <c r="N64" s="4"/>
      <c r="O64" s="7"/>
      <c r="P64" s="7"/>
      <c r="Q64" s="7"/>
    </row>
    <row r="65" spans="1:17" ht="16.5" customHeight="1" x14ac:dyDescent="0.25">
      <c r="A65" s="25"/>
      <c r="B65" s="7" t="s">
        <v>121</v>
      </c>
      <c r="C65" s="7"/>
      <c r="D65" s="7"/>
      <c r="E65" s="7"/>
      <c r="F65" s="7"/>
      <c r="G65" s="7"/>
      <c r="H65" s="7"/>
      <c r="I65" s="7"/>
      <c r="J65" s="26"/>
      <c r="K65" s="2"/>
      <c r="L65" s="4"/>
      <c r="M65" s="4"/>
      <c r="N65" s="4"/>
      <c r="O65" s="23" t="s">
        <v>122</v>
      </c>
      <c r="P65" s="23" t="s">
        <v>123</v>
      </c>
      <c r="Q65" s="7"/>
    </row>
    <row r="66" spans="1:17" ht="31.5" customHeight="1" x14ac:dyDescent="0.25">
      <c r="A66" s="141" t="s">
        <v>210</v>
      </c>
      <c r="B66" s="142"/>
      <c r="C66" s="142"/>
      <c r="D66" s="142"/>
      <c r="E66" s="142"/>
      <c r="F66" s="142"/>
      <c r="G66" s="142"/>
      <c r="H66" s="142"/>
      <c r="I66" s="142"/>
      <c r="J66" s="143"/>
      <c r="K66" s="2" t="s">
        <v>124</v>
      </c>
      <c r="L66" s="24"/>
      <c r="M66" s="27">
        <v>1.6E-2</v>
      </c>
      <c r="N66" s="28">
        <v>0.60899999999999999</v>
      </c>
      <c r="O66" s="29">
        <f>M66+N66</f>
        <v>0.625</v>
      </c>
      <c r="P66" s="29">
        <f>O66/J63*100</f>
        <v>10.957223001402525</v>
      </c>
      <c r="Q66" s="7"/>
    </row>
    <row r="67" spans="1:17" ht="25.5" customHeight="1" x14ac:dyDescent="0.25">
      <c r="A67" s="30"/>
      <c r="B67" s="31"/>
      <c r="C67" s="31"/>
      <c r="D67" s="31"/>
      <c r="E67" s="31"/>
      <c r="F67" s="31"/>
      <c r="G67" s="31"/>
      <c r="H67" s="144" t="s">
        <v>125</v>
      </c>
      <c r="I67" s="145"/>
      <c r="J67" s="146"/>
      <c r="K67" s="2"/>
      <c r="L67" s="4"/>
      <c r="M67" s="29">
        <f>H63+H64</f>
        <v>0</v>
      </c>
      <c r="N67" s="29">
        <f>I63+I64-N66-(2*0.018)-M66</f>
        <v>5.0564999999999998</v>
      </c>
      <c r="O67" s="7"/>
      <c r="P67" s="7"/>
      <c r="Q67" s="7"/>
    </row>
    <row r="68" spans="1:17" ht="33.75" customHeight="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4"/>
      <c r="M68" s="32">
        <f>M67/24</f>
        <v>0</v>
      </c>
      <c r="N68" s="32">
        <f>N67/24</f>
        <v>0.2106875</v>
      </c>
      <c r="O68" s="23"/>
      <c r="P68" s="32">
        <f>M68+N68</f>
        <v>0.2106875</v>
      </c>
      <c r="Q68" s="7"/>
    </row>
    <row r="69" spans="1:17" ht="15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7"/>
      <c r="M69" s="29">
        <f>M68*1000</f>
        <v>0</v>
      </c>
      <c r="N69" s="29">
        <f>N68*1000</f>
        <v>210.6875</v>
      </c>
      <c r="O69" s="23"/>
      <c r="P69" s="29">
        <f>M69+N69</f>
        <v>210.6875</v>
      </c>
      <c r="Q69" s="7"/>
    </row>
    <row r="70" spans="1:17" ht="15.75" customHeight="1" x14ac:dyDescent="0.25">
      <c r="A70" s="2"/>
      <c r="B70" s="2"/>
      <c r="C70" s="2"/>
      <c r="D70" s="2"/>
      <c r="E70" s="2"/>
      <c r="F70" s="2" t="s">
        <v>124</v>
      </c>
      <c r="G70" s="2"/>
      <c r="H70" s="2"/>
      <c r="I70" s="2"/>
      <c r="J70" s="2"/>
      <c r="K70" s="2"/>
      <c r="L70" s="2"/>
      <c r="M70" s="34"/>
      <c r="N70" s="34"/>
      <c r="O70" s="2"/>
      <c r="P70" s="2"/>
      <c r="Q70" s="2"/>
    </row>
    <row r="71" spans="1:17" ht="15.75" customHeight="1" x14ac:dyDescent="0.25">
      <c r="A71" s="126"/>
      <c r="B71" s="127"/>
      <c r="C71" s="127"/>
      <c r="D71" s="127"/>
      <c r="E71" s="68"/>
      <c r="F71" s="2"/>
      <c r="G71" s="2"/>
      <c r="H71" s="2"/>
      <c r="I71" s="2"/>
      <c r="J71" s="68"/>
      <c r="K71" s="2"/>
      <c r="L71" s="2"/>
      <c r="M71" s="2"/>
      <c r="N71" s="2"/>
      <c r="O71" s="2"/>
      <c r="P71" s="2"/>
      <c r="Q71" s="2"/>
    </row>
    <row r="72" spans="1:17" ht="15.75" customHeight="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</row>
    <row r="73" spans="1:17" ht="15.75" customHeight="1" x14ac:dyDescent="0.25">
      <c r="A73" s="2"/>
      <c r="B73" s="2"/>
      <c r="C73" s="2"/>
      <c r="D73" s="2"/>
      <c r="E73" s="33"/>
      <c r="F73" s="2"/>
      <c r="G73" s="2"/>
      <c r="H73" s="2"/>
      <c r="I73" s="2"/>
      <c r="J73" s="2"/>
      <c r="K73" s="16"/>
      <c r="L73" s="16"/>
      <c r="M73" s="2"/>
      <c r="N73" s="2"/>
      <c r="O73" s="2"/>
      <c r="P73" s="2"/>
      <c r="Q73" s="2"/>
    </row>
    <row r="74" spans="1:17" ht="15.75" customHeight="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16"/>
      <c r="L74" s="16"/>
      <c r="M74" s="2"/>
      <c r="N74" s="2"/>
      <c r="O74" s="2"/>
      <c r="P74" s="2"/>
      <c r="Q74" s="2"/>
    </row>
    <row r="75" spans="1:17" ht="15.7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16"/>
      <c r="L75" s="16"/>
      <c r="M75" s="2"/>
      <c r="N75" s="2"/>
      <c r="O75" s="2"/>
      <c r="P75" s="2"/>
      <c r="Q75" s="2"/>
    </row>
    <row r="76" spans="1:17" ht="15.7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</row>
    <row r="77" spans="1:17" ht="15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 ht="15.7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17" ht="15.7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3" t="s">
        <v>126</v>
      </c>
      <c r="L79" s="23" t="s">
        <v>127</v>
      </c>
      <c r="M79" s="23" t="s">
        <v>128</v>
      </c>
      <c r="N79" s="23" t="s">
        <v>129</v>
      </c>
      <c r="O79" s="2"/>
      <c r="P79" s="2"/>
      <c r="Q79" s="2"/>
    </row>
    <row r="80" spans="1:17" ht="15.7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9">
        <v>0</v>
      </c>
      <c r="L80" s="29">
        <v>2.6499999999999999E-2</v>
      </c>
      <c r="M80" s="32">
        <f>K80+L80</f>
        <v>2.6499999999999999E-2</v>
      </c>
      <c r="N80" s="32">
        <f>M80-M63</f>
        <v>1.2999999999999999E-2</v>
      </c>
      <c r="O80" s="2"/>
      <c r="P80" s="2"/>
      <c r="Q80" s="2"/>
    </row>
    <row r="81" spans="1:17" ht="15.7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35">
        <v>0</v>
      </c>
      <c r="L81" s="35">
        <f>L80-N80</f>
        <v>1.35E-2</v>
      </c>
      <c r="M81" s="32">
        <f>K81+L81</f>
        <v>1.35E-2</v>
      </c>
      <c r="N81" s="32">
        <f>N80/2</f>
        <v>6.4999999999999997E-3</v>
      </c>
      <c r="O81" s="2"/>
      <c r="P81" s="2"/>
      <c r="Q81" s="2"/>
    </row>
    <row r="82" spans="1:17" ht="15.7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</row>
    <row r="83" spans="1:17" ht="15.7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1:17" ht="15.7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1:17" ht="15.7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1:17" ht="15.7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1:17" ht="15.7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1:17" ht="15.7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1:17" ht="15.7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1:17" ht="15.7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1:17" ht="15.7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1:17" ht="15.7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1:17" ht="15.7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1:17" ht="15.7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1:17" ht="15.7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1:17" ht="15.7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1:17" ht="15.7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1:17" ht="15.7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1:17" ht="15.7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spans="1:17" ht="15.7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</sheetData>
  <mergeCells count="37">
    <mergeCell ref="L11:L12"/>
    <mergeCell ref="M11:N11"/>
    <mergeCell ref="A1:J1"/>
    <mergeCell ref="A2:J2"/>
    <mergeCell ref="A3:J3"/>
    <mergeCell ref="A4:J4"/>
    <mergeCell ref="A5:B5"/>
    <mergeCell ref="C5:J5"/>
    <mergeCell ref="A6:B6"/>
    <mergeCell ref="C6:J6"/>
    <mergeCell ref="A7:B7"/>
    <mergeCell ref="C7:J7"/>
    <mergeCell ref="A8:B8"/>
    <mergeCell ref="C8:J8"/>
    <mergeCell ref="A9:B9"/>
    <mergeCell ref="C9:J9"/>
    <mergeCell ref="A10:B10"/>
    <mergeCell ref="C10:J10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A61:D61"/>
    <mergeCell ref="E61:J61"/>
    <mergeCell ref="A71:D71"/>
    <mergeCell ref="A62:G62"/>
    <mergeCell ref="A63:D64"/>
    <mergeCell ref="E63:G63"/>
    <mergeCell ref="E64:G64"/>
    <mergeCell ref="A66:J66"/>
    <mergeCell ref="H67:J67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0"/>
  <sheetViews>
    <sheetView workbookViewId="0">
      <selection activeCell="L11" sqref="L11:N38"/>
    </sheetView>
  </sheetViews>
  <sheetFormatPr defaultColWidth="14.42578125" defaultRowHeight="15" x14ac:dyDescent="0.25"/>
  <cols>
    <col min="1" max="1" width="10.5703125" style="71" customWidth="1"/>
    <col min="2" max="2" width="18.5703125" style="71" customWidth="1"/>
    <col min="3" max="4" width="12.7109375" style="71" customWidth="1"/>
    <col min="5" max="5" width="14.7109375" style="71" customWidth="1"/>
    <col min="6" max="6" width="12.42578125" style="71" customWidth="1"/>
    <col min="7" max="7" width="15.140625" style="71" customWidth="1"/>
    <col min="8" max="9" width="12.7109375" style="71" customWidth="1"/>
    <col min="10" max="10" width="15" style="71" customWidth="1"/>
    <col min="11" max="11" width="9.140625" style="71" customWidth="1"/>
    <col min="12" max="12" width="13" style="71" customWidth="1"/>
    <col min="13" max="13" width="12.7109375" style="71" customWidth="1"/>
    <col min="14" max="14" width="14.28515625" style="71" customWidth="1"/>
    <col min="15" max="15" width="7.85546875" style="71" customWidth="1"/>
    <col min="16" max="17" width="9.140625" style="71" customWidth="1"/>
    <col min="18" max="16384" width="14.42578125" style="71"/>
  </cols>
  <sheetData>
    <row r="1" spans="1:17" ht="24" x14ac:dyDescent="0.4">
      <c r="A1" s="101" t="s">
        <v>0</v>
      </c>
      <c r="B1" s="102"/>
      <c r="C1" s="102"/>
      <c r="D1" s="102"/>
      <c r="E1" s="102"/>
      <c r="F1" s="102"/>
      <c r="G1" s="102"/>
      <c r="H1" s="102"/>
      <c r="I1" s="102"/>
      <c r="J1" s="103"/>
      <c r="K1" s="1"/>
      <c r="L1" s="2"/>
      <c r="M1" s="2"/>
      <c r="N1" s="2"/>
      <c r="O1" s="3"/>
      <c r="P1" s="4" t="s">
        <v>1</v>
      </c>
      <c r="Q1" s="2"/>
    </row>
    <row r="2" spans="1:17" ht="18.75" x14ac:dyDescent="0.3">
      <c r="A2" s="104" t="s">
        <v>2</v>
      </c>
      <c r="B2" s="102"/>
      <c r="C2" s="102"/>
      <c r="D2" s="102"/>
      <c r="E2" s="102"/>
      <c r="F2" s="102"/>
      <c r="G2" s="102"/>
      <c r="H2" s="102"/>
      <c r="I2" s="102"/>
      <c r="J2" s="103"/>
      <c r="K2" s="2"/>
      <c r="L2" s="2"/>
      <c r="M2" s="2"/>
      <c r="N2" s="2"/>
      <c r="O2" s="5"/>
      <c r="P2" s="4" t="s">
        <v>3</v>
      </c>
      <c r="Q2" s="2"/>
    </row>
    <row r="3" spans="1:17" ht="18.75" customHeight="1" x14ac:dyDescent="0.25">
      <c r="A3" s="105" t="s">
        <v>211</v>
      </c>
      <c r="B3" s="106"/>
      <c r="C3" s="106"/>
      <c r="D3" s="106"/>
      <c r="E3" s="106"/>
      <c r="F3" s="106"/>
      <c r="G3" s="106"/>
      <c r="H3" s="106"/>
      <c r="I3" s="106"/>
      <c r="J3" s="107"/>
      <c r="K3" s="6"/>
      <c r="L3" s="6"/>
      <c r="N3" s="6"/>
      <c r="O3" s="6"/>
      <c r="P3" s="6"/>
      <c r="Q3" s="6"/>
    </row>
    <row r="4" spans="1:17" ht="24" x14ac:dyDescent="0.4">
      <c r="A4" s="101" t="s">
        <v>4</v>
      </c>
      <c r="B4" s="102"/>
      <c r="C4" s="102"/>
      <c r="D4" s="102"/>
      <c r="E4" s="102"/>
      <c r="F4" s="102"/>
      <c r="G4" s="102"/>
      <c r="H4" s="102"/>
      <c r="I4" s="102"/>
      <c r="J4" s="103"/>
      <c r="K4" s="2"/>
      <c r="L4" s="2"/>
      <c r="M4" s="6"/>
      <c r="N4" s="2"/>
      <c r="O4" s="2"/>
      <c r="P4" s="2"/>
      <c r="Q4" s="2"/>
    </row>
    <row r="5" spans="1:17" x14ac:dyDescent="0.25">
      <c r="A5" s="108" t="s">
        <v>5</v>
      </c>
      <c r="B5" s="103"/>
      <c r="C5" s="109" t="s">
        <v>6</v>
      </c>
      <c r="D5" s="102"/>
      <c r="E5" s="102"/>
      <c r="F5" s="102"/>
      <c r="G5" s="102"/>
      <c r="H5" s="102"/>
      <c r="I5" s="102"/>
      <c r="J5" s="103"/>
      <c r="K5" s="2"/>
      <c r="L5" s="2"/>
      <c r="M5" s="2"/>
      <c r="N5" s="2"/>
      <c r="O5" s="2"/>
      <c r="P5" s="2"/>
      <c r="Q5" s="2"/>
    </row>
    <row r="6" spans="1:17" ht="45" customHeight="1" x14ac:dyDescent="0.25">
      <c r="A6" s="110" t="s">
        <v>7</v>
      </c>
      <c r="B6" s="103"/>
      <c r="C6" s="111" t="s">
        <v>8</v>
      </c>
      <c r="D6" s="102"/>
      <c r="E6" s="102"/>
      <c r="F6" s="102"/>
      <c r="G6" s="102"/>
      <c r="H6" s="102"/>
      <c r="I6" s="102"/>
      <c r="J6" s="103"/>
      <c r="K6" s="2"/>
      <c r="L6" s="2"/>
      <c r="M6" s="2"/>
      <c r="N6" s="2"/>
      <c r="O6" s="2"/>
      <c r="P6" s="2"/>
      <c r="Q6" s="2"/>
    </row>
    <row r="7" spans="1:17" x14ac:dyDescent="0.25">
      <c r="A7" s="110" t="s">
        <v>9</v>
      </c>
      <c r="B7" s="103"/>
      <c r="C7" s="112" t="s">
        <v>10</v>
      </c>
      <c r="D7" s="102"/>
      <c r="E7" s="102"/>
      <c r="F7" s="102"/>
      <c r="G7" s="102"/>
      <c r="H7" s="102"/>
      <c r="I7" s="102"/>
      <c r="J7" s="103"/>
      <c r="K7" s="2"/>
      <c r="L7" s="2"/>
      <c r="M7" s="2"/>
      <c r="N7" s="2"/>
      <c r="O7" s="2"/>
      <c r="P7" s="2"/>
      <c r="Q7" s="2"/>
    </row>
    <row r="8" spans="1:17" x14ac:dyDescent="0.25">
      <c r="A8" s="110" t="s">
        <v>11</v>
      </c>
      <c r="B8" s="103"/>
      <c r="C8" s="112" t="s">
        <v>12</v>
      </c>
      <c r="D8" s="102"/>
      <c r="E8" s="102"/>
      <c r="F8" s="102"/>
      <c r="G8" s="102"/>
      <c r="H8" s="102"/>
      <c r="I8" s="102"/>
      <c r="J8" s="103"/>
      <c r="K8" s="2"/>
      <c r="L8" s="2"/>
      <c r="M8" s="2"/>
      <c r="N8" s="2"/>
      <c r="O8" s="2"/>
      <c r="P8" s="2"/>
      <c r="Q8" s="2"/>
    </row>
    <row r="9" spans="1:17" x14ac:dyDescent="0.25">
      <c r="A9" s="113" t="s">
        <v>13</v>
      </c>
      <c r="B9" s="103"/>
      <c r="C9" s="114" t="s">
        <v>212</v>
      </c>
      <c r="D9" s="115"/>
      <c r="E9" s="115"/>
      <c r="F9" s="115"/>
      <c r="G9" s="115"/>
      <c r="H9" s="115"/>
      <c r="I9" s="115"/>
      <c r="J9" s="116"/>
      <c r="K9" s="6"/>
      <c r="L9" s="6"/>
      <c r="M9" s="6"/>
      <c r="N9" s="6"/>
      <c r="O9" s="6"/>
      <c r="P9" s="6"/>
      <c r="Q9" s="6"/>
    </row>
    <row r="10" spans="1:17" x14ac:dyDescent="0.25">
      <c r="A10" s="110" t="s">
        <v>14</v>
      </c>
      <c r="B10" s="103"/>
      <c r="C10" s="114"/>
      <c r="D10" s="115"/>
      <c r="E10" s="115"/>
      <c r="F10" s="115"/>
      <c r="G10" s="115"/>
      <c r="H10" s="115"/>
      <c r="I10" s="115"/>
      <c r="J10" s="116"/>
      <c r="K10" s="2"/>
      <c r="L10" s="2"/>
      <c r="M10" s="2"/>
      <c r="N10" s="2"/>
      <c r="O10" s="2"/>
      <c r="P10" s="2"/>
      <c r="Q10" s="2"/>
    </row>
    <row r="11" spans="1:17" ht="33" customHeight="1" x14ac:dyDescent="0.25">
      <c r="A11" s="117" t="s">
        <v>15</v>
      </c>
      <c r="B11" s="117" t="s">
        <v>16</v>
      </c>
      <c r="C11" s="119" t="s">
        <v>17</v>
      </c>
      <c r="D11" s="119" t="s">
        <v>18</v>
      </c>
      <c r="E11" s="117" t="s">
        <v>19</v>
      </c>
      <c r="F11" s="117" t="s">
        <v>15</v>
      </c>
      <c r="G11" s="117" t="s">
        <v>16</v>
      </c>
      <c r="H11" s="119" t="s">
        <v>17</v>
      </c>
      <c r="I11" s="119" t="s">
        <v>18</v>
      </c>
      <c r="J11" s="117" t="s">
        <v>19</v>
      </c>
      <c r="K11" s="2"/>
      <c r="L11" s="147" t="s">
        <v>16</v>
      </c>
      <c r="M11" s="148" t="s">
        <v>287</v>
      </c>
      <c r="N11" s="148"/>
      <c r="O11" s="2"/>
      <c r="P11" s="2"/>
      <c r="Q11" s="2"/>
    </row>
    <row r="12" spans="1:17" ht="13.5" customHeight="1" x14ac:dyDescent="0.25">
      <c r="A12" s="118"/>
      <c r="B12" s="118"/>
      <c r="C12" s="118"/>
      <c r="D12" s="118"/>
      <c r="E12" s="118"/>
      <c r="F12" s="118"/>
      <c r="G12" s="118"/>
      <c r="H12" s="118"/>
      <c r="I12" s="118"/>
      <c r="J12" s="118"/>
      <c r="K12" s="2"/>
      <c r="L12" s="147"/>
      <c r="M12" s="7" t="s">
        <v>17</v>
      </c>
      <c r="N12" s="2" t="s">
        <v>18</v>
      </c>
      <c r="O12" s="2"/>
      <c r="P12" s="2"/>
      <c r="Q12" s="2"/>
    </row>
    <row r="13" spans="1:17" x14ac:dyDescent="0.25">
      <c r="A13" s="8">
        <v>1</v>
      </c>
      <c r="B13" s="9" t="s">
        <v>20</v>
      </c>
      <c r="C13" s="37">
        <v>0</v>
      </c>
      <c r="D13" s="10">
        <v>215</v>
      </c>
      <c r="E13" s="11">
        <f t="shared" ref="E13:E60" si="0">SUM(C13,D13)</f>
        <v>215</v>
      </c>
      <c r="F13" s="8">
        <v>49</v>
      </c>
      <c r="G13" s="12" t="s">
        <v>21</v>
      </c>
      <c r="H13" s="37">
        <v>0</v>
      </c>
      <c r="I13" s="10">
        <v>215</v>
      </c>
      <c r="J13" s="8">
        <f t="shared" ref="J13:J60" si="1">SUM(H13,I13)</f>
        <v>215</v>
      </c>
      <c r="K13" s="2"/>
      <c r="L13" s="2"/>
      <c r="M13" s="7"/>
      <c r="N13" s="7"/>
      <c r="O13" s="2"/>
      <c r="P13" s="2"/>
      <c r="Q13" s="2"/>
    </row>
    <row r="14" spans="1:17" x14ac:dyDescent="0.25">
      <c r="A14" s="8">
        <f t="shared" ref="A14:A36" si="2">A13+1</f>
        <v>2</v>
      </c>
      <c r="B14" s="9" t="s">
        <v>22</v>
      </c>
      <c r="C14" s="37">
        <v>0</v>
      </c>
      <c r="D14" s="10">
        <v>215</v>
      </c>
      <c r="E14" s="11">
        <f t="shared" si="0"/>
        <v>215</v>
      </c>
      <c r="F14" s="8">
        <f t="shared" ref="F14:F36" si="3">F13+1</f>
        <v>50</v>
      </c>
      <c r="G14" s="12" t="s">
        <v>23</v>
      </c>
      <c r="H14" s="37">
        <v>0</v>
      </c>
      <c r="I14" s="10">
        <v>215</v>
      </c>
      <c r="J14" s="8">
        <f t="shared" si="1"/>
        <v>215</v>
      </c>
      <c r="K14" s="2"/>
      <c r="L14" s="2" t="s">
        <v>20</v>
      </c>
      <c r="M14" s="7">
        <f>AVERAGE(C13:C16)</f>
        <v>0</v>
      </c>
      <c r="N14" s="7">
        <f>AVERAGE(D13:D16)</f>
        <v>215</v>
      </c>
      <c r="O14" s="2"/>
      <c r="P14" s="2"/>
      <c r="Q14" s="2"/>
    </row>
    <row r="15" spans="1:17" x14ac:dyDescent="0.25">
      <c r="A15" s="8">
        <f t="shared" si="2"/>
        <v>3</v>
      </c>
      <c r="B15" s="9" t="s">
        <v>24</v>
      </c>
      <c r="C15" s="37">
        <v>0</v>
      </c>
      <c r="D15" s="10">
        <v>215</v>
      </c>
      <c r="E15" s="11">
        <f t="shared" si="0"/>
        <v>215</v>
      </c>
      <c r="F15" s="8">
        <f t="shared" si="3"/>
        <v>51</v>
      </c>
      <c r="G15" s="12" t="s">
        <v>25</v>
      </c>
      <c r="H15" s="37">
        <v>0</v>
      </c>
      <c r="I15" s="10">
        <v>215</v>
      </c>
      <c r="J15" s="8">
        <f t="shared" si="1"/>
        <v>215</v>
      </c>
      <c r="K15" s="2"/>
      <c r="L15" s="2" t="s">
        <v>28</v>
      </c>
      <c r="M15" s="7">
        <f>AVERAGE(C17:C20)</f>
        <v>0</v>
      </c>
      <c r="N15" s="7">
        <f>AVERAGE(D17:D20)</f>
        <v>215</v>
      </c>
      <c r="O15" s="2"/>
      <c r="P15" s="2"/>
      <c r="Q15" s="2"/>
    </row>
    <row r="16" spans="1:17" x14ac:dyDescent="0.25">
      <c r="A16" s="8">
        <f t="shared" si="2"/>
        <v>4</v>
      </c>
      <c r="B16" s="9" t="s">
        <v>26</v>
      </c>
      <c r="C16" s="37">
        <v>0</v>
      </c>
      <c r="D16" s="10">
        <v>215</v>
      </c>
      <c r="E16" s="11">
        <f t="shared" si="0"/>
        <v>215</v>
      </c>
      <c r="F16" s="8">
        <f t="shared" si="3"/>
        <v>52</v>
      </c>
      <c r="G16" s="12" t="s">
        <v>27</v>
      </c>
      <c r="H16" s="37">
        <v>0</v>
      </c>
      <c r="I16" s="10">
        <v>215</v>
      </c>
      <c r="J16" s="8">
        <f t="shared" si="1"/>
        <v>215</v>
      </c>
      <c r="K16" s="2"/>
      <c r="L16" s="2" t="s">
        <v>36</v>
      </c>
      <c r="M16" s="7">
        <f>AVERAGE(C21:C24)</f>
        <v>0</v>
      </c>
      <c r="N16" s="7">
        <f>AVERAGE(D21:D24)</f>
        <v>215</v>
      </c>
      <c r="O16" s="2"/>
      <c r="P16" s="2"/>
      <c r="Q16" s="2"/>
    </row>
    <row r="17" spans="1:17" x14ac:dyDescent="0.25">
      <c r="A17" s="8">
        <f t="shared" si="2"/>
        <v>5</v>
      </c>
      <c r="B17" s="9" t="s">
        <v>28</v>
      </c>
      <c r="C17" s="37">
        <v>0</v>
      </c>
      <c r="D17" s="10">
        <v>215</v>
      </c>
      <c r="E17" s="11">
        <f t="shared" si="0"/>
        <v>215</v>
      </c>
      <c r="F17" s="8">
        <f t="shared" si="3"/>
        <v>53</v>
      </c>
      <c r="G17" s="12" t="s">
        <v>29</v>
      </c>
      <c r="H17" s="37">
        <v>0</v>
      </c>
      <c r="I17" s="10">
        <v>215</v>
      </c>
      <c r="J17" s="8">
        <f t="shared" si="1"/>
        <v>215</v>
      </c>
      <c r="K17" s="2"/>
      <c r="L17" s="2" t="s">
        <v>44</v>
      </c>
      <c r="M17" s="7">
        <f>AVERAGE(C25:C28)</f>
        <v>0</v>
      </c>
      <c r="N17" s="7">
        <f>AVERAGE(D25:D28)</f>
        <v>215</v>
      </c>
      <c r="O17" s="2"/>
      <c r="P17" s="2"/>
      <c r="Q17" s="2"/>
    </row>
    <row r="18" spans="1:17" x14ac:dyDescent="0.25">
      <c r="A18" s="8">
        <f t="shared" si="2"/>
        <v>6</v>
      </c>
      <c r="B18" s="9" t="s">
        <v>30</v>
      </c>
      <c r="C18" s="37">
        <v>0</v>
      </c>
      <c r="D18" s="10">
        <v>215</v>
      </c>
      <c r="E18" s="11">
        <f t="shared" si="0"/>
        <v>215</v>
      </c>
      <c r="F18" s="8">
        <f t="shared" si="3"/>
        <v>54</v>
      </c>
      <c r="G18" s="12" t="s">
        <v>31</v>
      </c>
      <c r="H18" s="37">
        <v>0</v>
      </c>
      <c r="I18" s="10">
        <v>215</v>
      </c>
      <c r="J18" s="8">
        <f t="shared" si="1"/>
        <v>215</v>
      </c>
      <c r="K18" s="2"/>
      <c r="L18" s="2" t="s">
        <v>52</v>
      </c>
      <c r="M18" s="7">
        <f>AVERAGE(C29:C32)</f>
        <v>0</v>
      </c>
      <c r="N18" s="7">
        <f>AVERAGE(D29:D32)</f>
        <v>215</v>
      </c>
      <c r="O18" s="2"/>
      <c r="P18" s="2"/>
      <c r="Q18" s="2"/>
    </row>
    <row r="19" spans="1:17" x14ac:dyDescent="0.25">
      <c r="A19" s="8">
        <f t="shared" si="2"/>
        <v>7</v>
      </c>
      <c r="B19" s="9" t="s">
        <v>32</v>
      </c>
      <c r="C19" s="37">
        <v>0</v>
      </c>
      <c r="D19" s="10">
        <v>215</v>
      </c>
      <c r="E19" s="11">
        <f t="shared" si="0"/>
        <v>215</v>
      </c>
      <c r="F19" s="8">
        <f t="shared" si="3"/>
        <v>55</v>
      </c>
      <c r="G19" s="12" t="s">
        <v>33</v>
      </c>
      <c r="H19" s="37">
        <v>0</v>
      </c>
      <c r="I19" s="10">
        <v>215</v>
      </c>
      <c r="J19" s="8">
        <f t="shared" si="1"/>
        <v>215</v>
      </c>
      <c r="K19" s="2"/>
      <c r="L19" s="2" t="s">
        <v>60</v>
      </c>
      <c r="M19" s="7">
        <f>AVERAGE(C33:C36)</f>
        <v>0</v>
      </c>
      <c r="N19" s="7">
        <f>AVERAGE(D33:D36)</f>
        <v>215</v>
      </c>
      <c r="O19" s="2"/>
      <c r="P19" s="2"/>
      <c r="Q19" s="2"/>
    </row>
    <row r="20" spans="1:17" x14ac:dyDescent="0.25">
      <c r="A20" s="8">
        <f t="shared" si="2"/>
        <v>8</v>
      </c>
      <c r="B20" s="9" t="s">
        <v>34</v>
      </c>
      <c r="C20" s="37">
        <v>0</v>
      </c>
      <c r="D20" s="10">
        <v>215</v>
      </c>
      <c r="E20" s="11">
        <f t="shared" si="0"/>
        <v>215</v>
      </c>
      <c r="F20" s="8">
        <f t="shared" si="3"/>
        <v>56</v>
      </c>
      <c r="G20" s="12" t="s">
        <v>35</v>
      </c>
      <c r="H20" s="37">
        <v>0</v>
      </c>
      <c r="I20" s="10">
        <v>215</v>
      </c>
      <c r="J20" s="8">
        <f t="shared" si="1"/>
        <v>215</v>
      </c>
      <c r="K20" s="2"/>
      <c r="L20" s="2" t="s">
        <v>68</v>
      </c>
      <c r="M20" s="7">
        <f>AVERAGE(C37:C40)</f>
        <v>0</v>
      </c>
      <c r="N20" s="7">
        <f>AVERAGE(D37:D40)</f>
        <v>215</v>
      </c>
      <c r="O20" s="2"/>
      <c r="P20" s="2"/>
      <c r="Q20" s="2"/>
    </row>
    <row r="21" spans="1:17" ht="15.75" customHeight="1" x14ac:dyDescent="0.25">
      <c r="A21" s="8">
        <f t="shared" si="2"/>
        <v>9</v>
      </c>
      <c r="B21" s="9" t="s">
        <v>36</v>
      </c>
      <c r="C21" s="37">
        <v>0</v>
      </c>
      <c r="D21" s="10">
        <v>215</v>
      </c>
      <c r="E21" s="11">
        <f t="shared" si="0"/>
        <v>215</v>
      </c>
      <c r="F21" s="8">
        <f t="shared" si="3"/>
        <v>57</v>
      </c>
      <c r="G21" s="12" t="s">
        <v>37</v>
      </c>
      <c r="H21" s="37">
        <v>0</v>
      </c>
      <c r="I21" s="10">
        <v>215</v>
      </c>
      <c r="J21" s="8">
        <f t="shared" si="1"/>
        <v>215</v>
      </c>
      <c r="K21" s="2"/>
      <c r="L21" s="2" t="s">
        <v>76</v>
      </c>
      <c r="M21" s="7">
        <f>AVERAGE(C41:C44)</f>
        <v>0</v>
      </c>
      <c r="N21" s="7">
        <f>AVERAGE(D41:D44)</f>
        <v>215</v>
      </c>
      <c r="O21" s="2"/>
      <c r="P21" s="2"/>
      <c r="Q21" s="2"/>
    </row>
    <row r="22" spans="1:17" ht="15.75" customHeight="1" x14ac:dyDescent="0.25">
      <c r="A22" s="8">
        <f t="shared" si="2"/>
        <v>10</v>
      </c>
      <c r="B22" s="9" t="s">
        <v>38</v>
      </c>
      <c r="C22" s="37">
        <v>0</v>
      </c>
      <c r="D22" s="10">
        <v>215</v>
      </c>
      <c r="E22" s="11">
        <f t="shared" si="0"/>
        <v>215</v>
      </c>
      <c r="F22" s="8">
        <f t="shared" si="3"/>
        <v>58</v>
      </c>
      <c r="G22" s="12" t="s">
        <v>39</v>
      </c>
      <c r="H22" s="37">
        <v>0</v>
      </c>
      <c r="I22" s="10">
        <v>215</v>
      </c>
      <c r="J22" s="8">
        <f t="shared" si="1"/>
        <v>215</v>
      </c>
      <c r="K22" s="2"/>
      <c r="L22" s="2" t="s">
        <v>84</v>
      </c>
      <c r="M22" s="7">
        <f>AVERAGE(C45:C48)</f>
        <v>0</v>
      </c>
      <c r="N22" s="7">
        <f>AVERAGE(D45:D48)</f>
        <v>215</v>
      </c>
      <c r="O22" s="2"/>
      <c r="P22" s="2"/>
      <c r="Q22" s="2"/>
    </row>
    <row r="23" spans="1:17" ht="15.75" customHeight="1" x14ac:dyDescent="0.25">
      <c r="A23" s="8">
        <f t="shared" si="2"/>
        <v>11</v>
      </c>
      <c r="B23" s="9" t="s">
        <v>40</v>
      </c>
      <c r="C23" s="37">
        <v>0</v>
      </c>
      <c r="D23" s="10">
        <v>215</v>
      </c>
      <c r="E23" s="11">
        <f t="shared" si="0"/>
        <v>215</v>
      </c>
      <c r="F23" s="8">
        <f t="shared" si="3"/>
        <v>59</v>
      </c>
      <c r="G23" s="12" t="s">
        <v>41</v>
      </c>
      <c r="H23" s="37">
        <v>0</v>
      </c>
      <c r="I23" s="10">
        <v>215</v>
      </c>
      <c r="J23" s="8">
        <f t="shared" si="1"/>
        <v>215</v>
      </c>
      <c r="K23" s="2"/>
      <c r="L23" s="2" t="s">
        <v>92</v>
      </c>
      <c r="M23" s="7">
        <f>AVERAGE(C49:C52)</f>
        <v>0</v>
      </c>
      <c r="N23" s="7">
        <f>AVERAGE(D49:D52)</f>
        <v>215</v>
      </c>
      <c r="O23" s="2"/>
      <c r="P23" s="2"/>
      <c r="Q23" s="2"/>
    </row>
    <row r="24" spans="1:17" ht="15.75" customHeight="1" x14ac:dyDescent="0.25">
      <c r="A24" s="8">
        <f t="shared" si="2"/>
        <v>12</v>
      </c>
      <c r="B24" s="9" t="s">
        <v>42</v>
      </c>
      <c r="C24" s="37">
        <v>0</v>
      </c>
      <c r="D24" s="10">
        <v>215</v>
      </c>
      <c r="E24" s="11">
        <f t="shared" si="0"/>
        <v>215</v>
      </c>
      <c r="F24" s="8">
        <f t="shared" si="3"/>
        <v>60</v>
      </c>
      <c r="G24" s="12" t="s">
        <v>43</v>
      </c>
      <c r="H24" s="37">
        <v>0</v>
      </c>
      <c r="I24" s="10">
        <v>215</v>
      </c>
      <c r="J24" s="8">
        <f t="shared" si="1"/>
        <v>215</v>
      </c>
      <c r="K24" s="2"/>
      <c r="L24" s="13" t="s">
        <v>100</v>
      </c>
      <c r="M24" s="7">
        <f>AVERAGE(C53:C56)</f>
        <v>0</v>
      </c>
      <c r="N24" s="7">
        <f>AVERAGE(D53:D56)</f>
        <v>215</v>
      </c>
      <c r="O24" s="2"/>
      <c r="P24" s="2"/>
      <c r="Q24" s="2"/>
    </row>
    <row r="25" spans="1:17" ht="15.75" customHeight="1" x14ac:dyDescent="0.25">
      <c r="A25" s="8">
        <f t="shared" si="2"/>
        <v>13</v>
      </c>
      <c r="B25" s="9" t="s">
        <v>44</v>
      </c>
      <c r="C25" s="37">
        <v>0</v>
      </c>
      <c r="D25" s="10">
        <v>215</v>
      </c>
      <c r="E25" s="11">
        <f t="shared" si="0"/>
        <v>215</v>
      </c>
      <c r="F25" s="8">
        <f t="shared" si="3"/>
        <v>61</v>
      </c>
      <c r="G25" s="12" t="s">
        <v>45</v>
      </c>
      <c r="H25" s="37">
        <v>0</v>
      </c>
      <c r="I25" s="10">
        <v>215</v>
      </c>
      <c r="J25" s="8">
        <f t="shared" si="1"/>
        <v>215</v>
      </c>
      <c r="K25" s="2"/>
      <c r="L25" s="16" t="s">
        <v>108</v>
      </c>
      <c r="M25" s="7">
        <f>AVERAGE(C57:C60)</f>
        <v>0</v>
      </c>
      <c r="N25" s="7">
        <f>AVERAGE(D57:D60)</f>
        <v>215</v>
      </c>
      <c r="O25" s="2"/>
      <c r="P25" s="2"/>
      <c r="Q25" s="2"/>
    </row>
    <row r="26" spans="1:17" ht="15.75" customHeight="1" x14ac:dyDescent="0.25">
      <c r="A26" s="8">
        <f t="shared" si="2"/>
        <v>14</v>
      </c>
      <c r="B26" s="9" t="s">
        <v>46</v>
      </c>
      <c r="C26" s="37">
        <v>0</v>
      </c>
      <c r="D26" s="10">
        <v>215</v>
      </c>
      <c r="E26" s="11">
        <f t="shared" si="0"/>
        <v>215</v>
      </c>
      <c r="F26" s="8">
        <f t="shared" si="3"/>
        <v>62</v>
      </c>
      <c r="G26" s="12" t="s">
        <v>47</v>
      </c>
      <c r="H26" s="37">
        <v>0</v>
      </c>
      <c r="I26" s="10">
        <v>215</v>
      </c>
      <c r="J26" s="8">
        <f t="shared" si="1"/>
        <v>215</v>
      </c>
      <c r="K26" s="2"/>
      <c r="L26" s="16" t="s">
        <v>21</v>
      </c>
      <c r="M26" s="7">
        <f>AVERAGE(H13:H16)</f>
        <v>0</v>
      </c>
      <c r="N26" s="7">
        <f>AVERAGE(I13:I16)</f>
        <v>215</v>
      </c>
      <c r="O26" s="2"/>
      <c r="P26" s="2"/>
      <c r="Q26" s="2"/>
    </row>
    <row r="27" spans="1:17" ht="15.75" customHeight="1" x14ac:dyDescent="0.25">
      <c r="A27" s="8">
        <f t="shared" si="2"/>
        <v>15</v>
      </c>
      <c r="B27" s="9" t="s">
        <v>48</v>
      </c>
      <c r="C27" s="37">
        <v>0</v>
      </c>
      <c r="D27" s="10">
        <v>215</v>
      </c>
      <c r="E27" s="11">
        <f t="shared" si="0"/>
        <v>215</v>
      </c>
      <c r="F27" s="8">
        <f t="shared" si="3"/>
        <v>63</v>
      </c>
      <c r="G27" s="12" t="s">
        <v>49</v>
      </c>
      <c r="H27" s="37">
        <v>0</v>
      </c>
      <c r="I27" s="10">
        <v>215</v>
      </c>
      <c r="J27" s="8">
        <f t="shared" si="1"/>
        <v>215</v>
      </c>
      <c r="K27" s="2"/>
      <c r="L27" s="24" t="s">
        <v>29</v>
      </c>
      <c r="M27" s="7">
        <f>AVERAGE(H17:H20)</f>
        <v>0</v>
      </c>
      <c r="N27" s="7">
        <f>AVERAGE(I17:I20)</f>
        <v>215</v>
      </c>
      <c r="O27" s="2"/>
      <c r="P27" s="2"/>
      <c r="Q27" s="2"/>
    </row>
    <row r="28" spans="1:17" ht="15.75" customHeight="1" x14ac:dyDescent="0.25">
      <c r="A28" s="8">
        <f t="shared" si="2"/>
        <v>16</v>
      </c>
      <c r="B28" s="9" t="s">
        <v>50</v>
      </c>
      <c r="C28" s="37">
        <v>0</v>
      </c>
      <c r="D28" s="10">
        <v>215</v>
      </c>
      <c r="E28" s="11">
        <f t="shared" si="0"/>
        <v>215</v>
      </c>
      <c r="F28" s="8">
        <f t="shared" si="3"/>
        <v>64</v>
      </c>
      <c r="G28" s="12" t="s">
        <v>51</v>
      </c>
      <c r="H28" s="37">
        <v>0</v>
      </c>
      <c r="I28" s="10">
        <v>215</v>
      </c>
      <c r="J28" s="8">
        <f t="shared" si="1"/>
        <v>215</v>
      </c>
      <c r="K28" s="2"/>
      <c r="L28" s="2" t="s">
        <v>37</v>
      </c>
      <c r="M28" s="7">
        <f>AVERAGE(H21:H24)</f>
        <v>0</v>
      </c>
      <c r="N28" s="7">
        <f>AVERAGE(I21:I24)</f>
        <v>215</v>
      </c>
      <c r="O28" s="2"/>
      <c r="P28" s="2"/>
      <c r="Q28" s="2"/>
    </row>
    <row r="29" spans="1:17" ht="15.75" customHeight="1" x14ac:dyDescent="0.25">
      <c r="A29" s="8">
        <f t="shared" si="2"/>
        <v>17</v>
      </c>
      <c r="B29" s="9" t="s">
        <v>52</v>
      </c>
      <c r="C29" s="37">
        <v>0</v>
      </c>
      <c r="D29" s="10">
        <v>215</v>
      </c>
      <c r="E29" s="11">
        <f t="shared" si="0"/>
        <v>215</v>
      </c>
      <c r="F29" s="8">
        <f t="shared" si="3"/>
        <v>65</v>
      </c>
      <c r="G29" s="12" t="s">
        <v>53</v>
      </c>
      <c r="H29" s="37">
        <v>0</v>
      </c>
      <c r="I29" s="10">
        <v>215</v>
      </c>
      <c r="J29" s="8">
        <f t="shared" si="1"/>
        <v>215</v>
      </c>
      <c r="K29" s="2"/>
      <c r="L29" s="2" t="s">
        <v>45</v>
      </c>
      <c r="M29" s="7">
        <f>AVERAGE(H25:H28)</f>
        <v>0</v>
      </c>
      <c r="N29" s="7">
        <f>AVERAGE(I25:I28)</f>
        <v>215</v>
      </c>
      <c r="O29" s="2"/>
      <c r="P29" s="2"/>
      <c r="Q29" s="2"/>
    </row>
    <row r="30" spans="1:17" ht="15.75" customHeight="1" x14ac:dyDescent="0.25">
      <c r="A30" s="8">
        <f t="shared" si="2"/>
        <v>18</v>
      </c>
      <c r="B30" s="9" t="s">
        <v>54</v>
      </c>
      <c r="C30" s="37">
        <v>0</v>
      </c>
      <c r="D30" s="10">
        <v>215</v>
      </c>
      <c r="E30" s="11">
        <f t="shared" si="0"/>
        <v>215</v>
      </c>
      <c r="F30" s="8">
        <f t="shared" si="3"/>
        <v>66</v>
      </c>
      <c r="G30" s="12" t="s">
        <v>55</v>
      </c>
      <c r="H30" s="37">
        <v>0</v>
      </c>
      <c r="I30" s="10">
        <v>215</v>
      </c>
      <c r="J30" s="8">
        <f t="shared" si="1"/>
        <v>215</v>
      </c>
      <c r="K30" s="2"/>
      <c r="L30" s="2" t="s">
        <v>53</v>
      </c>
      <c r="M30" s="7">
        <f>AVERAGE(H29:H32)</f>
        <v>0</v>
      </c>
      <c r="N30" s="7">
        <f>AVERAGE(I29:I32)</f>
        <v>215</v>
      </c>
      <c r="O30" s="2"/>
      <c r="P30" s="2"/>
      <c r="Q30" s="2"/>
    </row>
    <row r="31" spans="1:17" ht="15.75" customHeight="1" x14ac:dyDescent="0.25">
      <c r="A31" s="8">
        <f t="shared" si="2"/>
        <v>19</v>
      </c>
      <c r="B31" s="9" t="s">
        <v>56</v>
      </c>
      <c r="C31" s="37">
        <v>0</v>
      </c>
      <c r="D31" s="10">
        <v>215</v>
      </c>
      <c r="E31" s="11">
        <f t="shared" si="0"/>
        <v>215</v>
      </c>
      <c r="F31" s="8">
        <f t="shared" si="3"/>
        <v>67</v>
      </c>
      <c r="G31" s="12" t="s">
        <v>57</v>
      </c>
      <c r="H31" s="37">
        <v>0</v>
      </c>
      <c r="I31" s="10">
        <v>215</v>
      </c>
      <c r="J31" s="8">
        <f t="shared" si="1"/>
        <v>215</v>
      </c>
      <c r="K31" s="2"/>
      <c r="L31" s="2" t="s">
        <v>61</v>
      </c>
      <c r="M31" s="7">
        <f>AVERAGE(H33:H36)</f>
        <v>0</v>
      </c>
      <c r="N31" s="7">
        <f>AVERAGE(I33:I36)</f>
        <v>215</v>
      </c>
      <c r="O31" s="2"/>
      <c r="P31" s="2"/>
      <c r="Q31" s="2"/>
    </row>
    <row r="32" spans="1:17" ht="15.75" customHeight="1" x14ac:dyDescent="0.25">
      <c r="A32" s="8">
        <f t="shared" si="2"/>
        <v>20</v>
      </c>
      <c r="B32" s="9" t="s">
        <v>58</v>
      </c>
      <c r="C32" s="37">
        <v>0</v>
      </c>
      <c r="D32" s="10">
        <v>215</v>
      </c>
      <c r="E32" s="11">
        <f t="shared" si="0"/>
        <v>215</v>
      </c>
      <c r="F32" s="8">
        <f t="shared" si="3"/>
        <v>68</v>
      </c>
      <c r="G32" s="12" t="s">
        <v>59</v>
      </c>
      <c r="H32" s="37">
        <v>0</v>
      </c>
      <c r="I32" s="10">
        <v>215</v>
      </c>
      <c r="J32" s="8">
        <f t="shared" si="1"/>
        <v>215</v>
      </c>
      <c r="K32" s="2"/>
      <c r="L32" s="2" t="s">
        <v>69</v>
      </c>
      <c r="M32" s="7">
        <f>AVERAGE(H37:H40)</f>
        <v>0</v>
      </c>
      <c r="N32" s="7">
        <f>AVERAGE(I37:I40)</f>
        <v>215</v>
      </c>
      <c r="O32" s="2"/>
      <c r="P32" s="2"/>
      <c r="Q32" s="2"/>
    </row>
    <row r="33" spans="1:17" ht="15.75" customHeight="1" x14ac:dyDescent="0.25">
      <c r="A33" s="8">
        <f t="shared" si="2"/>
        <v>21</v>
      </c>
      <c r="B33" s="9" t="s">
        <v>60</v>
      </c>
      <c r="C33" s="37">
        <v>0</v>
      </c>
      <c r="D33" s="10">
        <v>215</v>
      </c>
      <c r="E33" s="11">
        <f t="shared" si="0"/>
        <v>215</v>
      </c>
      <c r="F33" s="8">
        <f t="shared" si="3"/>
        <v>69</v>
      </c>
      <c r="G33" s="12" t="s">
        <v>61</v>
      </c>
      <c r="H33" s="37">
        <v>0</v>
      </c>
      <c r="I33" s="10">
        <v>215</v>
      </c>
      <c r="J33" s="8">
        <f t="shared" si="1"/>
        <v>215</v>
      </c>
      <c r="K33" s="2"/>
      <c r="L33" s="2" t="s">
        <v>77</v>
      </c>
      <c r="M33" s="7">
        <f>AVERAGE(H41:H44)</f>
        <v>0</v>
      </c>
      <c r="N33" s="7">
        <f>AVERAGE(I41:I44)</f>
        <v>215</v>
      </c>
      <c r="O33" s="2"/>
      <c r="P33" s="2"/>
      <c r="Q33" s="2"/>
    </row>
    <row r="34" spans="1:17" ht="15.75" customHeight="1" x14ac:dyDescent="0.25">
      <c r="A34" s="8">
        <f t="shared" si="2"/>
        <v>22</v>
      </c>
      <c r="B34" s="9" t="s">
        <v>62</v>
      </c>
      <c r="C34" s="37">
        <v>0</v>
      </c>
      <c r="D34" s="10">
        <v>215</v>
      </c>
      <c r="E34" s="11">
        <f t="shared" si="0"/>
        <v>215</v>
      </c>
      <c r="F34" s="8">
        <f t="shared" si="3"/>
        <v>70</v>
      </c>
      <c r="G34" s="12" t="s">
        <v>63</v>
      </c>
      <c r="H34" s="37">
        <v>0</v>
      </c>
      <c r="I34" s="10">
        <v>215</v>
      </c>
      <c r="J34" s="8">
        <f t="shared" si="1"/>
        <v>215</v>
      </c>
      <c r="K34" s="2"/>
      <c r="L34" s="2" t="s">
        <v>85</v>
      </c>
      <c r="M34" s="7">
        <f>AVERAGE(H45:H48)</f>
        <v>0</v>
      </c>
      <c r="N34" s="7">
        <f>AVERAGE(I45:I48)</f>
        <v>215</v>
      </c>
      <c r="O34" s="2"/>
      <c r="P34" s="2"/>
      <c r="Q34" s="2"/>
    </row>
    <row r="35" spans="1:17" ht="15.75" customHeight="1" x14ac:dyDescent="0.25">
      <c r="A35" s="8">
        <f t="shared" si="2"/>
        <v>23</v>
      </c>
      <c r="B35" s="9" t="s">
        <v>64</v>
      </c>
      <c r="C35" s="37">
        <v>0</v>
      </c>
      <c r="D35" s="10">
        <v>215</v>
      </c>
      <c r="E35" s="11">
        <f t="shared" si="0"/>
        <v>215</v>
      </c>
      <c r="F35" s="8">
        <f t="shared" si="3"/>
        <v>71</v>
      </c>
      <c r="G35" s="12" t="s">
        <v>65</v>
      </c>
      <c r="H35" s="37">
        <v>0</v>
      </c>
      <c r="I35" s="10">
        <v>215</v>
      </c>
      <c r="J35" s="8">
        <f t="shared" si="1"/>
        <v>215</v>
      </c>
      <c r="K35" s="2"/>
      <c r="L35" s="2" t="s">
        <v>93</v>
      </c>
      <c r="M35" s="7">
        <f>AVERAGE(H49:H52)</f>
        <v>0</v>
      </c>
      <c r="N35" s="7">
        <f>AVERAGE(I49:I52)</f>
        <v>215</v>
      </c>
      <c r="O35" s="2"/>
      <c r="P35" s="2"/>
      <c r="Q35" s="2"/>
    </row>
    <row r="36" spans="1:17" ht="15.75" customHeight="1" x14ac:dyDescent="0.25">
      <c r="A36" s="8">
        <f t="shared" si="2"/>
        <v>24</v>
      </c>
      <c r="B36" s="9" t="s">
        <v>66</v>
      </c>
      <c r="C36" s="37">
        <v>0</v>
      </c>
      <c r="D36" s="10">
        <v>215</v>
      </c>
      <c r="E36" s="11">
        <f t="shared" si="0"/>
        <v>215</v>
      </c>
      <c r="F36" s="8">
        <f t="shared" si="3"/>
        <v>72</v>
      </c>
      <c r="G36" s="12" t="s">
        <v>67</v>
      </c>
      <c r="H36" s="37">
        <v>0</v>
      </c>
      <c r="I36" s="10">
        <v>215</v>
      </c>
      <c r="J36" s="8">
        <f t="shared" si="1"/>
        <v>215</v>
      </c>
      <c r="K36" s="2"/>
      <c r="L36" s="100" t="s">
        <v>101</v>
      </c>
      <c r="M36" s="7">
        <f>AVERAGE(H53:H56)</f>
        <v>0</v>
      </c>
      <c r="N36" s="7">
        <f>AVERAGE(I53:I56)</f>
        <v>215</v>
      </c>
      <c r="O36" s="2"/>
      <c r="P36" s="2"/>
      <c r="Q36" s="2"/>
    </row>
    <row r="37" spans="1:17" ht="15.75" customHeight="1" x14ac:dyDescent="0.25">
      <c r="A37" s="8">
        <v>25</v>
      </c>
      <c r="B37" s="9" t="s">
        <v>68</v>
      </c>
      <c r="C37" s="37">
        <v>0</v>
      </c>
      <c r="D37" s="10">
        <v>215</v>
      </c>
      <c r="E37" s="11">
        <f t="shared" si="0"/>
        <v>215</v>
      </c>
      <c r="F37" s="8">
        <v>73</v>
      </c>
      <c r="G37" s="12" t="s">
        <v>69</v>
      </c>
      <c r="H37" s="37">
        <v>0</v>
      </c>
      <c r="I37" s="10">
        <v>215</v>
      </c>
      <c r="J37" s="8">
        <f t="shared" si="1"/>
        <v>215</v>
      </c>
      <c r="K37" s="2"/>
      <c r="L37" s="100" t="s">
        <v>109</v>
      </c>
      <c r="M37" s="7">
        <f>AVERAGE(H57:H60)</f>
        <v>0</v>
      </c>
      <c r="N37" s="7">
        <f>AVERAGE(I57:I60)</f>
        <v>215</v>
      </c>
      <c r="O37" s="2"/>
      <c r="P37" s="2"/>
      <c r="Q37" s="2"/>
    </row>
    <row r="38" spans="1:17" ht="15.75" customHeight="1" x14ac:dyDescent="0.25">
      <c r="A38" s="8">
        <f t="shared" ref="A38:A60" si="4">A37+1</f>
        <v>26</v>
      </c>
      <c r="B38" s="9" t="s">
        <v>70</v>
      </c>
      <c r="C38" s="37">
        <v>0</v>
      </c>
      <c r="D38" s="10">
        <v>215</v>
      </c>
      <c r="E38" s="8">
        <f t="shared" si="0"/>
        <v>215</v>
      </c>
      <c r="F38" s="8">
        <f t="shared" ref="F38:F60" si="5">F37+1</f>
        <v>74</v>
      </c>
      <c r="G38" s="12" t="s">
        <v>71</v>
      </c>
      <c r="H38" s="37">
        <v>0</v>
      </c>
      <c r="I38" s="10">
        <v>215</v>
      </c>
      <c r="J38" s="8">
        <f t="shared" si="1"/>
        <v>215</v>
      </c>
      <c r="K38" s="2"/>
      <c r="L38" s="100" t="s">
        <v>288</v>
      </c>
      <c r="M38" s="100">
        <f>AVERAGE(M14:M37)</f>
        <v>0</v>
      </c>
      <c r="N38" s="100">
        <f>AVERAGE(N14:N37)</f>
        <v>215</v>
      </c>
      <c r="O38" s="2"/>
      <c r="P38" s="2"/>
      <c r="Q38" s="2"/>
    </row>
    <row r="39" spans="1:17" ht="15.75" customHeight="1" x14ac:dyDescent="0.25">
      <c r="A39" s="8">
        <f t="shared" si="4"/>
        <v>27</v>
      </c>
      <c r="B39" s="9" t="s">
        <v>72</v>
      </c>
      <c r="C39" s="37">
        <v>0</v>
      </c>
      <c r="D39" s="10">
        <v>215</v>
      </c>
      <c r="E39" s="8">
        <f t="shared" si="0"/>
        <v>215</v>
      </c>
      <c r="F39" s="8">
        <f t="shared" si="5"/>
        <v>75</v>
      </c>
      <c r="G39" s="12" t="s">
        <v>73</v>
      </c>
      <c r="H39" s="37">
        <v>0</v>
      </c>
      <c r="I39" s="10">
        <v>215</v>
      </c>
      <c r="J39" s="8">
        <f t="shared" si="1"/>
        <v>215</v>
      </c>
      <c r="K39" s="2"/>
      <c r="L39" s="2"/>
      <c r="M39" s="2"/>
      <c r="N39" s="2"/>
      <c r="O39" s="2"/>
      <c r="P39" s="2"/>
      <c r="Q39" s="2"/>
    </row>
    <row r="40" spans="1:17" ht="15.75" customHeight="1" x14ac:dyDescent="0.25">
      <c r="A40" s="8">
        <f t="shared" si="4"/>
        <v>28</v>
      </c>
      <c r="B40" s="9" t="s">
        <v>74</v>
      </c>
      <c r="C40" s="37">
        <v>0</v>
      </c>
      <c r="D40" s="10">
        <v>215</v>
      </c>
      <c r="E40" s="8">
        <f t="shared" si="0"/>
        <v>215</v>
      </c>
      <c r="F40" s="8">
        <f t="shared" si="5"/>
        <v>76</v>
      </c>
      <c r="G40" s="12" t="s">
        <v>75</v>
      </c>
      <c r="H40" s="37">
        <v>0</v>
      </c>
      <c r="I40" s="10">
        <v>215</v>
      </c>
      <c r="J40" s="8">
        <f t="shared" si="1"/>
        <v>215</v>
      </c>
      <c r="K40" s="2"/>
      <c r="L40" s="2"/>
      <c r="M40" s="2"/>
      <c r="N40" s="2"/>
      <c r="O40" s="2"/>
      <c r="P40" s="2"/>
      <c r="Q40" s="2"/>
    </row>
    <row r="41" spans="1:17" ht="15.75" customHeight="1" x14ac:dyDescent="0.25">
      <c r="A41" s="8">
        <f t="shared" si="4"/>
        <v>29</v>
      </c>
      <c r="B41" s="9" t="s">
        <v>76</v>
      </c>
      <c r="C41" s="37">
        <v>0</v>
      </c>
      <c r="D41" s="10">
        <v>215</v>
      </c>
      <c r="E41" s="8">
        <f t="shared" si="0"/>
        <v>215</v>
      </c>
      <c r="F41" s="8">
        <f t="shared" si="5"/>
        <v>77</v>
      </c>
      <c r="G41" s="12" t="s">
        <v>77</v>
      </c>
      <c r="H41" s="37">
        <v>0</v>
      </c>
      <c r="I41" s="10">
        <v>215</v>
      </c>
      <c r="J41" s="8">
        <f t="shared" si="1"/>
        <v>215</v>
      </c>
      <c r="K41" s="2"/>
      <c r="L41" s="2"/>
      <c r="M41" s="2"/>
      <c r="N41" s="2"/>
      <c r="O41" s="2"/>
      <c r="P41" s="2"/>
      <c r="Q41" s="2"/>
    </row>
    <row r="42" spans="1:17" ht="15.75" customHeight="1" x14ac:dyDescent="0.25">
      <c r="A42" s="8">
        <f t="shared" si="4"/>
        <v>30</v>
      </c>
      <c r="B42" s="9" t="s">
        <v>78</v>
      </c>
      <c r="C42" s="37">
        <v>0</v>
      </c>
      <c r="D42" s="10">
        <v>215</v>
      </c>
      <c r="E42" s="8">
        <f t="shared" si="0"/>
        <v>215</v>
      </c>
      <c r="F42" s="8">
        <f t="shared" si="5"/>
        <v>78</v>
      </c>
      <c r="G42" s="12" t="s">
        <v>79</v>
      </c>
      <c r="H42" s="37">
        <v>0</v>
      </c>
      <c r="I42" s="10">
        <v>215</v>
      </c>
      <c r="J42" s="8">
        <f t="shared" si="1"/>
        <v>215</v>
      </c>
      <c r="K42" s="2"/>
      <c r="L42" s="2"/>
      <c r="M42" s="2"/>
      <c r="N42" s="2"/>
      <c r="O42" s="2"/>
      <c r="P42" s="2"/>
      <c r="Q42" s="2"/>
    </row>
    <row r="43" spans="1:17" ht="15.75" customHeight="1" x14ac:dyDescent="0.25">
      <c r="A43" s="8">
        <f t="shared" si="4"/>
        <v>31</v>
      </c>
      <c r="B43" s="9" t="s">
        <v>80</v>
      </c>
      <c r="C43" s="37">
        <v>0</v>
      </c>
      <c r="D43" s="10">
        <v>215</v>
      </c>
      <c r="E43" s="8">
        <f t="shared" si="0"/>
        <v>215</v>
      </c>
      <c r="F43" s="8">
        <f t="shared" si="5"/>
        <v>79</v>
      </c>
      <c r="G43" s="12" t="s">
        <v>81</v>
      </c>
      <c r="H43" s="37">
        <v>0</v>
      </c>
      <c r="I43" s="10">
        <v>215</v>
      </c>
      <c r="J43" s="8">
        <f t="shared" si="1"/>
        <v>215</v>
      </c>
      <c r="K43" s="2"/>
      <c r="L43" s="2"/>
      <c r="M43" s="2"/>
      <c r="N43" s="2"/>
      <c r="O43" s="2"/>
      <c r="P43" s="2"/>
      <c r="Q43" s="2"/>
    </row>
    <row r="44" spans="1:17" ht="15.75" customHeight="1" x14ac:dyDescent="0.25">
      <c r="A44" s="8">
        <f t="shared" si="4"/>
        <v>32</v>
      </c>
      <c r="B44" s="9" t="s">
        <v>82</v>
      </c>
      <c r="C44" s="37">
        <v>0</v>
      </c>
      <c r="D44" s="10">
        <v>215</v>
      </c>
      <c r="E44" s="8">
        <f t="shared" si="0"/>
        <v>215</v>
      </c>
      <c r="F44" s="8">
        <f t="shared" si="5"/>
        <v>80</v>
      </c>
      <c r="G44" s="12" t="s">
        <v>83</v>
      </c>
      <c r="H44" s="37">
        <v>0</v>
      </c>
      <c r="I44" s="10">
        <v>215</v>
      </c>
      <c r="J44" s="8">
        <f t="shared" si="1"/>
        <v>215</v>
      </c>
      <c r="K44" s="2"/>
      <c r="L44" s="2"/>
      <c r="M44" s="2"/>
      <c r="N44" s="2"/>
      <c r="O44" s="2"/>
      <c r="P44" s="2"/>
      <c r="Q44" s="2"/>
    </row>
    <row r="45" spans="1:17" ht="15.75" customHeight="1" x14ac:dyDescent="0.25">
      <c r="A45" s="8">
        <f t="shared" si="4"/>
        <v>33</v>
      </c>
      <c r="B45" s="9" t="s">
        <v>84</v>
      </c>
      <c r="C45" s="37">
        <v>0</v>
      </c>
      <c r="D45" s="10">
        <v>215</v>
      </c>
      <c r="E45" s="8">
        <f t="shared" si="0"/>
        <v>215</v>
      </c>
      <c r="F45" s="8">
        <f t="shared" si="5"/>
        <v>81</v>
      </c>
      <c r="G45" s="12" t="s">
        <v>85</v>
      </c>
      <c r="H45" s="37">
        <v>0</v>
      </c>
      <c r="I45" s="10">
        <v>215</v>
      </c>
      <c r="J45" s="8">
        <f t="shared" si="1"/>
        <v>215</v>
      </c>
      <c r="K45" s="2"/>
      <c r="L45" s="2"/>
      <c r="M45" s="2"/>
      <c r="N45" s="2"/>
      <c r="O45" s="2"/>
      <c r="P45" s="2"/>
      <c r="Q45" s="2"/>
    </row>
    <row r="46" spans="1:17" ht="15.75" customHeight="1" x14ac:dyDescent="0.25">
      <c r="A46" s="8">
        <f t="shared" si="4"/>
        <v>34</v>
      </c>
      <c r="B46" s="9" t="s">
        <v>86</v>
      </c>
      <c r="C46" s="37">
        <v>0</v>
      </c>
      <c r="D46" s="10">
        <v>215</v>
      </c>
      <c r="E46" s="8">
        <f t="shared" si="0"/>
        <v>215</v>
      </c>
      <c r="F46" s="8">
        <f t="shared" si="5"/>
        <v>82</v>
      </c>
      <c r="G46" s="12" t="s">
        <v>87</v>
      </c>
      <c r="H46" s="37">
        <v>0</v>
      </c>
      <c r="I46" s="10">
        <v>215</v>
      </c>
      <c r="J46" s="8">
        <f t="shared" si="1"/>
        <v>215</v>
      </c>
      <c r="K46" s="2"/>
      <c r="L46" s="2"/>
      <c r="M46" s="2"/>
      <c r="N46" s="2"/>
      <c r="O46" s="2"/>
      <c r="P46" s="2"/>
      <c r="Q46" s="2"/>
    </row>
    <row r="47" spans="1:17" ht="15.75" customHeight="1" x14ac:dyDescent="0.25">
      <c r="A47" s="8">
        <f t="shared" si="4"/>
        <v>35</v>
      </c>
      <c r="B47" s="9" t="s">
        <v>88</v>
      </c>
      <c r="C47" s="37">
        <v>0</v>
      </c>
      <c r="D47" s="10">
        <v>215</v>
      </c>
      <c r="E47" s="8">
        <f t="shared" si="0"/>
        <v>215</v>
      </c>
      <c r="F47" s="8">
        <f t="shared" si="5"/>
        <v>83</v>
      </c>
      <c r="G47" s="12" t="s">
        <v>89</v>
      </c>
      <c r="H47" s="37">
        <v>0</v>
      </c>
      <c r="I47" s="10">
        <v>215</v>
      </c>
      <c r="J47" s="8">
        <f t="shared" si="1"/>
        <v>215</v>
      </c>
      <c r="K47" s="2"/>
      <c r="L47" s="2"/>
      <c r="M47" s="2"/>
      <c r="N47" s="2"/>
      <c r="O47" s="2"/>
      <c r="P47" s="2"/>
      <c r="Q47" s="2"/>
    </row>
    <row r="48" spans="1:17" ht="15.75" customHeight="1" x14ac:dyDescent="0.25">
      <c r="A48" s="8">
        <f t="shared" si="4"/>
        <v>36</v>
      </c>
      <c r="B48" s="9" t="s">
        <v>90</v>
      </c>
      <c r="C48" s="37">
        <v>0</v>
      </c>
      <c r="D48" s="10">
        <v>215</v>
      </c>
      <c r="E48" s="8">
        <f t="shared" si="0"/>
        <v>215</v>
      </c>
      <c r="F48" s="8">
        <f t="shared" si="5"/>
        <v>84</v>
      </c>
      <c r="G48" s="12" t="s">
        <v>91</v>
      </c>
      <c r="H48" s="37">
        <v>0</v>
      </c>
      <c r="I48" s="10">
        <v>215</v>
      </c>
      <c r="J48" s="8">
        <f t="shared" si="1"/>
        <v>215</v>
      </c>
      <c r="K48" s="2"/>
      <c r="L48" s="2"/>
      <c r="M48" s="2"/>
      <c r="N48" s="2"/>
      <c r="O48" s="2"/>
      <c r="P48" s="2"/>
      <c r="Q48" s="2"/>
    </row>
    <row r="49" spans="1:17" ht="15.75" customHeight="1" x14ac:dyDescent="0.25">
      <c r="A49" s="8">
        <f t="shared" si="4"/>
        <v>37</v>
      </c>
      <c r="B49" s="9" t="s">
        <v>92</v>
      </c>
      <c r="C49" s="37">
        <v>0</v>
      </c>
      <c r="D49" s="10">
        <v>215</v>
      </c>
      <c r="E49" s="8">
        <f t="shared" si="0"/>
        <v>215</v>
      </c>
      <c r="F49" s="8">
        <f t="shared" si="5"/>
        <v>85</v>
      </c>
      <c r="G49" s="12" t="s">
        <v>93</v>
      </c>
      <c r="H49" s="37">
        <v>0</v>
      </c>
      <c r="I49" s="10">
        <v>215</v>
      </c>
      <c r="J49" s="8">
        <f t="shared" si="1"/>
        <v>215</v>
      </c>
      <c r="K49" s="2"/>
      <c r="L49" s="2"/>
      <c r="M49" s="2"/>
      <c r="N49" s="2"/>
      <c r="O49" s="2"/>
      <c r="P49" s="2"/>
      <c r="Q49" s="2"/>
    </row>
    <row r="50" spans="1:17" ht="15.75" customHeight="1" x14ac:dyDescent="0.25">
      <c r="A50" s="8">
        <f t="shared" si="4"/>
        <v>38</v>
      </c>
      <c r="B50" s="12" t="s">
        <v>94</v>
      </c>
      <c r="C50" s="37">
        <v>0</v>
      </c>
      <c r="D50" s="10">
        <v>215</v>
      </c>
      <c r="E50" s="8">
        <f t="shared" si="0"/>
        <v>215</v>
      </c>
      <c r="F50" s="8">
        <f t="shared" si="5"/>
        <v>86</v>
      </c>
      <c r="G50" s="12" t="s">
        <v>95</v>
      </c>
      <c r="H50" s="37">
        <v>0</v>
      </c>
      <c r="I50" s="10">
        <v>215</v>
      </c>
      <c r="J50" s="8">
        <f t="shared" si="1"/>
        <v>215</v>
      </c>
      <c r="K50" s="2"/>
      <c r="L50" s="2"/>
      <c r="M50" s="2"/>
      <c r="N50" s="2"/>
      <c r="O50" s="2"/>
      <c r="P50" s="2"/>
      <c r="Q50" s="2"/>
    </row>
    <row r="51" spans="1:17" ht="15.75" customHeight="1" x14ac:dyDescent="0.25">
      <c r="A51" s="8">
        <f t="shared" si="4"/>
        <v>39</v>
      </c>
      <c r="B51" s="12" t="s">
        <v>96</v>
      </c>
      <c r="C51" s="37">
        <v>0</v>
      </c>
      <c r="D51" s="10">
        <v>215</v>
      </c>
      <c r="E51" s="8">
        <f t="shared" si="0"/>
        <v>215</v>
      </c>
      <c r="F51" s="8">
        <f t="shared" si="5"/>
        <v>87</v>
      </c>
      <c r="G51" s="12" t="s">
        <v>97</v>
      </c>
      <c r="H51" s="37">
        <v>0</v>
      </c>
      <c r="I51" s="10">
        <v>215</v>
      </c>
      <c r="J51" s="8">
        <f t="shared" si="1"/>
        <v>215</v>
      </c>
      <c r="K51" s="2"/>
      <c r="L51" s="2"/>
      <c r="M51" s="2"/>
      <c r="N51" s="2"/>
      <c r="O51" s="2"/>
      <c r="P51" s="2"/>
      <c r="Q51" s="2"/>
    </row>
    <row r="52" spans="1:17" ht="15.75" customHeight="1" x14ac:dyDescent="0.25">
      <c r="A52" s="8">
        <f t="shared" si="4"/>
        <v>40</v>
      </c>
      <c r="B52" s="12" t="s">
        <v>98</v>
      </c>
      <c r="C52" s="37">
        <v>0</v>
      </c>
      <c r="D52" s="10">
        <v>215</v>
      </c>
      <c r="E52" s="8">
        <f t="shared" si="0"/>
        <v>215</v>
      </c>
      <c r="F52" s="8">
        <f t="shared" si="5"/>
        <v>88</v>
      </c>
      <c r="G52" s="12" t="s">
        <v>99</v>
      </c>
      <c r="H52" s="37">
        <v>0</v>
      </c>
      <c r="I52" s="10">
        <v>215</v>
      </c>
      <c r="J52" s="8">
        <f t="shared" si="1"/>
        <v>215</v>
      </c>
      <c r="K52" s="2"/>
      <c r="L52" s="2"/>
      <c r="M52" s="2"/>
      <c r="N52" s="2"/>
      <c r="O52" s="2"/>
      <c r="P52" s="2"/>
      <c r="Q52" s="2"/>
    </row>
    <row r="53" spans="1:17" ht="15.75" customHeight="1" x14ac:dyDescent="0.25">
      <c r="A53" s="8">
        <f t="shared" si="4"/>
        <v>41</v>
      </c>
      <c r="B53" s="12" t="s">
        <v>100</v>
      </c>
      <c r="C53" s="37">
        <v>0</v>
      </c>
      <c r="D53" s="10">
        <v>215</v>
      </c>
      <c r="E53" s="8">
        <f t="shared" si="0"/>
        <v>215</v>
      </c>
      <c r="F53" s="8">
        <f t="shared" si="5"/>
        <v>89</v>
      </c>
      <c r="G53" s="12" t="s">
        <v>101</v>
      </c>
      <c r="H53" s="37">
        <v>0</v>
      </c>
      <c r="I53" s="10">
        <v>215</v>
      </c>
      <c r="J53" s="8">
        <f t="shared" si="1"/>
        <v>215</v>
      </c>
      <c r="K53" s="2"/>
      <c r="L53" s="13"/>
      <c r="M53" s="13"/>
      <c r="N53" s="13"/>
      <c r="O53" s="2"/>
      <c r="P53" s="2"/>
      <c r="Q53" s="2"/>
    </row>
    <row r="54" spans="1:17" ht="15.75" customHeight="1" x14ac:dyDescent="0.25">
      <c r="A54" s="8">
        <f t="shared" si="4"/>
        <v>42</v>
      </c>
      <c r="B54" s="12" t="s">
        <v>102</v>
      </c>
      <c r="C54" s="37">
        <v>0</v>
      </c>
      <c r="D54" s="10">
        <v>215</v>
      </c>
      <c r="E54" s="8">
        <f t="shared" si="0"/>
        <v>215</v>
      </c>
      <c r="F54" s="8">
        <f t="shared" si="5"/>
        <v>90</v>
      </c>
      <c r="G54" s="12" t="s">
        <v>103</v>
      </c>
      <c r="H54" s="37">
        <v>0</v>
      </c>
      <c r="I54" s="10">
        <v>215</v>
      </c>
      <c r="J54" s="8">
        <f t="shared" si="1"/>
        <v>215</v>
      </c>
      <c r="K54" s="2"/>
      <c r="L54" s="13"/>
      <c r="M54" s="13"/>
      <c r="N54" s="13"/>
      <c r="O54" s="2"/>
      <c r="P54" s="2"/>
      <c r="Q54" s="2"/>
    </row>
    <row r="55" spans="1:17" ht="15.75" customHeight="1" x14ac:dyDescent="0.25">
      <c r="A55" s="8">
        <f t="shared" si="4"/>
        <v>43</v>
      </c>
      <c r="B55" s="12" t="s">
        <v>104</v>
      </c>
      <c r="C55" s="37">
        <v>0</v>
      </c>
      <c r="D55" s="10">
        <v>215</v>
      </c>
      <c r="E55" s="8">
        <f t="shared" si="0"/>
        <v>215</v>
      </c>
      <c r="F55" s="8">
        <f t="shared" si="5"/>
        <v>91</v>
      </c>
      <c r="G55" s="12" t="s">
        <v>105</v>
      </c>
      <c r="H55" s="37">
        <v>0</v>
      </c>
      <c r="I55" s="10">
        <v>215</v>
      </c>
      <c r="J55" s="8">
        <f t="shared" si="1"/>
        <v>215</v>
      </c>
      <c r="K55" s="2"/>
      <c r="L55" s="13"/>
      <c r="M55" s="13"/>
      <c r="N55" s="13"/>
      <c r="O55" s="2"/>
      <c r="P55" s="2"/>
      <c r="Q55" s="2"/>
    </row>
    <row r="56" spans="1:17" ht="15.75" customHeight="1" x14ac:dyDescent="0.25">
      <c r="A56" s="8">
        <f t="shared" si="4"/>
        <v>44</v>
      </c>
      <c r="B56" s="12" t="s">
        <v>106</v>
      </c>
      <c r="C56" s="37">
        <v>0</v>
      </c>
      <c r="D56" s="10">
        <v>215</v>
      </c>
      <c r="E56" s="8">
        <f t="shared" si="0"/>
        <v>215</v>
      </c>
      <c r="F56" s="8">
        <f t="shared" si="5"/>
        <v>92</v>
      </c>
      <c r="G56" s="12" t="s">
        <v>107</v>
      </c>
      <c r="H56" s="37">
        <v>0</v>
      </c>
      <c r="I56" s="10">
        <v>215</v>
      </c>
      <c r="J56" s="8">
        <f t="shared" si="1"/>
        <v>215</v>
      </c>
      <c r="K56" s="2"/>
      <c r="L56" s="13"/>
      <c r="M56" s="13"/>
      <c r="N56" s="13"/>
      <c r="O56" s="2"/>
      <c r="P56" s="2"/>
      <c r="Q56" s="2"/>
    </row>
    <row r="57" spans="1:17" ht="15.75" customHeight="1" x14ac:dyDescent="0.25">
      <c r="A57" s="8">
        <f t="shared" si="4"/>
        <v>45</v>
      </c>
      <c r="B57" s="12" t="s">
        <v>108</v>
      </c>
      <c r="C57" s="37">
        <v>0</v>
      </c>
      <c r="D57" s="10">
        <v>215</v>
      </c>
      <c r="E57" s="8">
        <f t="shared" si="0"/>
        <v>215</v>
      </c>
      <c r="F57" s="8">
        <f t="shared" si="5"/>
        <v>93</v>
      </c>
      <c r="G57" s="12" t="s">
        <v>109</v>
      </c>
      <c r="H57" s="37">
        <v>0</v>
      </c>
      <c r="I57" s="10">
        <v>215</v>
      </c>
      <c r="J57" s="8">
        <f t="shared" si="1"/>
        <v>215</v>
      </c>
      <c r="K57" s="2"/>
      <c r="L57" s="14"/>
      <c r="M57" s="13"/>
      <c r="N57" s="15"/>
      <c r="O57" s="2"/>
      <c r="P57" s="2"/>
      <c r="Q57" s="2"/>
    </row>
    <row r="58" spans="1:17" ht="15.75" customHeight="1" x14ac:dyDescent="0.25">
      <c r="A58" s="8">
        <f t="shared" si="4"/>
        <v>46</v>
      </c>
      <c r="B58" s="12" t="s">
        <v>110</v>
      </c>
      <c r="C58" s="37">
        <v>0</v>
      </c>
      <c r="D58" s="10">
        <v>215</v>
      </c>
      <c r="E58" s="8">
        <f t="shared" si="0"/>
        <v>215</v>
      </c>
      <c r="F58" s="8">
        <f t="shared" si="5"/>
        <v>94</v>
      </c>
      <c r="G58" s="12" t="s">
        <v>111</v>
      </c>
      <c r="H58" s="37">
        <v>0</v>
      </c>
      <c r="I58" s="10">
        <v>215</v>
      </c>
      <c r="J58" s="8">
        <f t="shared" si="1"/>
        <v>215</v>
      </c>
      <c r="K58" s="2"/>
      <c r="L58" s="16"/>
      <c r="M58" s="13"/>
      <c r="N58" s="15"/>
      <c r="O58" s="2"/>
      <c r="P58" s="2"/>
      <c r="Q58" s="2"/>
    </row>
    <row r="59" spans="1:17" ht="15.75" customHeight="1" x14ac:dyDescent="0.25">
      <c r="A59" s="17">
        <f t="shared" si="4"/>
        <v>47</v>
      </c>
      <c r="B59" s="18" t="s">
        <v>112</v>
      </c>
      <c r="C59" s="37">
        <v>0</v>
      </c>
      <c r="D59" s="10">
        <v>215</v>
      </c>
      <c r="E59" s="17">
        <f t="shared" si="0"/>
        <v>215</v>
      </c>
      <c r="F59" s="17">
        <f t="shared" si="5"/>
        <v>95</v>
      </c>
      <c r="G59" s="18" t="s">
        <v>113</v>
      </c>
      <c r="H59" s="37">
        <v>0</v>
      </c>
      <c r="I59" s="10">
        <v>215</v>
      </c>
      <c r="J59" s="17">
        <f t="shared" si="1"/>
        <v>215</v>
      </c>
      <c r="K59" s="2"/>
      <c r="L59" s="16"/>
      <c r="M59" s="19"/>
      <c r="N59" s="15"/>
      <c r="O59" s="2"/>
      <c r="P59" s="2"/>
      <c r="Q59" s="2"/>
    </row>
    <row r="60" spans="1:17" ht="15.75" customHeight="1" x14ac:dyDescent="0.25">
      <c r="A60" s="17">
        <f t="shared" si="4"/>
        <v>48</v>
      </c>
      <c r="B60" s="18" t="s">
        <v>114</v>
      </c>
      <c r="C60" s="37">
        <v>0</v>
      </c>
      <c r="D60" s="10">
        <v>215</v>
      </c>
      <c r="E60" s="17">
        <f t="shared" si="0"/>
        <v>215</v>
      </c>
      <c r="F60" s="17">
        <f t="shared" si="5"/>
        <v>96</v>
      </c>
      <c r="G60" s="18" t="s">
        <v>115</v>
      </c>
      <c r="H60" s="37">
        <v>0</v>
      </c>
      <c r="I60" s="10">
        <v>215</v>
      </c>
      <c r="J60" s="17">
        <f t="shared" si="1"/>
        <v>215</v>
      </c>
      <c r="K60" s="2"/>
      <c r="L60" s="16"/>
      <c r="M60" s="19"/>
      <c r="N60" s="2"/>
      <c r="O60" s="2"/>
      <c r="P60" s="2"/>
      <c r="Q60" s="2"/>
    </row>
    <row r="61" spans="1:17" ht="30.75" customHeight="1" x14ac:dyDescent="0.3">
      <c r="A61" s="120" t="s">
        <v>116</v>
      </c>
      <c r="B61" s="121"/>
      <c r="C61" s="121"/>
      <c r="D61" s="122"/>
      <c r="E61" s="123" t="s">
        <v>117</v>
      </c>
      <c r="F61" s="124"/>
      <c r="G61" s="124"/>
      <c r="H61" s="124"/>
      <c r="I61" s="124"/>
      <c r="J61" s="125"/>
      <c r="K61" s="2"/>
      <c r="L61" s="14"/>
      <c r="M61" s="2"/>
      <c r="N61" s="2"/>
      <c r="O61" s="2"/>
      <c r="P61" s="2"/>
      <c r="Q61" s="2"/>
    </row>
    <row r="62" spans="1:17" ht="36" customHeight="1" x14ac:dyDescent="0.25">
      <c r="A62" s="128" t="s">
        <v>130</v>
      </c>
      <c r="B62" s="129"/>
      <c r="C62" s="129"/>
      <c r="D62" s="129"/>
      <c r="E62" s="129"/>
      <c r="F62" s="129"/>
      <c r="G62" s="130"/>
      <c r="H62" s="20" t="s">
        <v>118</v>
      </c>
      <c r="I62" s="20" t="s">
        <v>119</v>
      </c>
      <c r="J62" s="20" t="s">
        <v>120</v>
      </c>
      <c r="K62" s="2"/>
      <c r="L62" s="16"/>
      <c r="M62" s="7"/>
      <c r="N62" s="7"/>
      <c r="O62" s="7"/>
      <c r="P62" s="7"/>
      <c r="Q62" s="7"/>
    </row>
    <row r="63" spans="1:17" ht="22.5" customHeight="1" x14ac:dyDescent="0.25">
      <c r="A63" s="131"/>
      <c r="B63" s="132"/>
      <c r="C63" s="132"/>
      <c r="D63" s="132"/>
      <c r="E63" s="135" t="s">
        <v>213</v>
      </c>
      <c r="F63" s="136"/>
      <c r="G63" s="137"/>
      <c r="H63" s="21">
        <v>0</v>
      </c>
      <c r="I63" s="21">
        <v>5.4359999999999999</v>
      </c>
      <c r="J63" s="21">
        <f>H63+I63</f>
        <v>5.4359999999999999</v>
      </c>
      <c r="K63" s="2"/>
      <c r="L63" s="22">
        <f>58.75+184</f>
        <v>242.75</v>
      </c>
      <c r="M63" s="32">
        <f>L63/1000</f>
        <v>0.24274999999999999</v>
      </c>
      <c r="N63" s="4"/>
      <c r="O63" s="7"/>
      <c r="P63" s="7"/>
      <c r="Q63" s="7"/>
    </row>
    <row r="64" spans="1:17" ht="25.5" customHeight="1" x14ac:dyDescent="0.25">
      <c r="A64" s="133"/>
      <c r="B64" s="134"/>
      <c r="C64" s="134"/>
      <c r="D64" s="134"/>
      <c r="E64" s="138" t="s">
        <v>214</v>
      </c>
      <c r="F64" s="139"/>
      <c r="G64" s="140"/>
      <c r="H64" s="36">
        <f>K81</f>
        <v>0</v>
      </c>
      <c r="I64" s="36">
        <f>L81</f>
        <v>0.24274999999999999</v>
      </c>
      <c r="J64" s="36">
        <f>H64+I64</f>
        <v>0.24274999999999999</v>
      </c>
      <c r="K64" s="2"/>
      <c r="L64" s="24"/>
      <c r="M64" s="24"/>
      <c r="N64" s="4"/>
      <c r="O64" s="7"/>
      <c r="P64" s="7"/>
      <c r="Q64" s="7"/>
    </row>
    <row r="65" spans="1:17" ht="16.5" customHeight="1" x14ac:dyDescent="0.25">
      <c r="A65" s="25"/>
      <c r="B65" s="7" t="s">
        <v>121</v>
      </c>
      <c r="C65" s="7"/>
      <c r="D65" s="7"/>
      <c r="E65" s="7"/>
      <c r="F65" s="7"/>
      <c r="G65" s="7"/>
      <c r="H65" s="7"/>
      <c r="I65" s="7"/>
      <c r="J65" s="26"/>
      <c r="K65" s="2"/>
      <c r="L65" s="4"/>
      <c r="M65" s="4"/>
      <c r="N65" s="4"/>
      <c r="O65" s="23" t="s">
        <v>122</v>
      </c>
      <c r="P65" s="23" t="s">
        <v>123</v>
      </c>
      <c r="Q65" s="7"/>
    </row>
    <row r="66" spans="1:17" ht="31.5" customHeight="1" x14ac:dyDescent="0.25">
      <c r="A66" s="141" t="s">
        <v>215</v>
      </c>
      <c r="B66" s="142"/>
      <c r="C66" s="142"/>
      <c r="D66" s="142"/>
      <c r="E66" s="142"/>
      <c r="F66" s="142"/>
      <c r="G66" s="142"/>
      <c r="H66" s="142"/>
      <c r="I66" s="142"/>
      <c r="J66" s="143"/>
      <c r="K66" s="2" t="s">
        <v>124</v>
      </c>
      <c r="L66" s="24"/>
      <c r="M66" s="27">
        <v>2.1000000000000001E-2</v>
      </c>
      <c r="N66" s="28">
        <v>0.57399999999999995</v>
      </c>
      <c r="O66" s="29">
        <f>M66+N66</f>
        <v>0.59499999999999997</v>
      </c>
      <c r="P66" s="29">
        <f>O66/J63*100</f>
        <v>10.945548197203827</v>
      </c>
      <c r="Q66" s="7"/>
    </row>
    <row r="67" spans="1:17" ht="25.5" customHeight="1" x14ac:dyDescent="0.25">
      <c r="A67" s="30"/>
      <c r="B67" s="31"/>
      <c r="C67" s="31"/>
      <c r="D67" s="31"/>
      <c r="E67" s="31"/>
      <c r="F67" s="31"/>
      <c r="G67" s="31"/>
      <c r="H67" s="144" t="s">
        <v>125</v>
      </c>
      <c r="I67" s="145"/>
      <c r="J67" s="146"/>
      <c r="K67" s="2"/>
      <c r="L67" s="4"/>
      <c r="M67" s="29">
        <f>H63+H64</f>
        <v>0</v>
      </c>
      <c r="N67" s="29">
        <f>I63+I64-N66-(2*0.018)-M66</f>
        <v>5.0477500000000006</v>
      </c>
      <c r="O67" s="7"/>
      <c r="P67" s="7"/>
      <c r="Q67" s="7"/>
    </row>
    <row r="68" spans="1:17" ht="33.75" customHeight="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4"/>
      <c r="M68" s="32">
        <f>M67/24</f>
        <v>0</v>
      </c>
      <c r="N68" s="32">
        <f>N67/24</f>
        <v>0.21032291666666669</v>
      </c>
      <c r="O68" s="23"/>
      <c r="P68" s="32">
        <f>M68+N68</f>
        <v>0.21032291666666669</v>
      </c>
      <c r="Q68" s="7"/>
    </row>
    <row r="69" spans="1:17" ht="15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7"/>
      <c r="M69" s="29">
        <f>M68*1000</f>
        <v>0</v>
      </c>
      <c r="N69" s="29">
        <f>N68*1000</f>
        <v>210.32291666666669</v>
      </c>
      <c r="O69" s="23"/>
      <c r="P69" s="29">
        <f>M69+N69</f>
        <v>210.32291666666669</v>
      </c>
      <c r="Q69" s="7"/>
    </row>
    <row r="70" spans="1:17" ht="15.75" customHeight="1" x14ac:dyDescent="0.25">
      <c r="A70" s="2"/>
      <c r="B70" s="2"/>
      <c r="C70" s="2"/>
      <c r="D70" s="2"/>
      <c r="E70" s="2"/>
      <c r="F70" s="2" t="s">
        <v>124</v>
      </c>
      <c r="G70" s="2"/>
      <c r="H70" s="2"/>
      <c r="I70" s="2"/>
      <c r="J70" s="2"/>
      <c r="K70" s="2"/>
      <c r="L70" s="2"/>
      <c r="M70" s="34"/>
      <c r="N70" s="34"/>
      <c r="O70" s="2"/>
      <c r="P70" s="2"/>
      <c r="Q70" s="2"/>
    </row>
    <row r="71" spans="1:17" ht="15.75" customHeight="1" x14ac:dyDescent="0.25">
      <c r="A71" s="126"/>
      <c r="B71" s="127"/>
      <c r="C71" s="127"/>
      <c r="D71" s="127"/>
      <c r="E71" s="70"/>
      <c r="F71" s="2"/>
      <c r="G71" s="2"/>
      <c r="H71" s="2"/>
      <c r="I71" s="2"/>
      <c r="J71" s="70"/>
      <c r="K71" s="2"/>
      <c r="L71" s="2"/>
      <c r="M71" s="2"/>
      <c r="N71" s="2"/>
      <c r="O71" s="2"/>
      <c r="P71" s="2"/>
      <c r="Q71" s="2"/>
    </row>
    <row r="72" spans="1:17" ht="15.75" customHeight="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</row>
    <row r="73" spans="1:17" ht="15.75" customHeight="1" x14ac:dyDescent="0.25">
      <c r="A73" s="2"/>
      <c r="B73" s="2"/>
      <c r="C73" s="2"/>
      <c r="D73" s="2"/>
      <c r="E73" s="33"/>
      <c r="F73" s="2"/>
      <c r="G73" s="2"/>
      <c r="H73" s="2"/>
      <c r="I73" s="2"/>
      <c r="J73" s="2"/>
      <c r="K73" s="16"/>
      <c r="L73" s="16"/>
      <c r="M73" s="2"/>
      <c r="N73" s="2"/>
      <c r="O73" s="2"/>
      <c r="P73" s="2"/>
      <c r="Q73" s="2"/>
    </row>
    <row r="74" spans="1:17" ht="15.75" customHeight="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16"/>
      <c r="L74" s="16"/>
      <c r="M74" s="2"/>
      <c r="N74" s="2"/>
      <c r="O74" s="2"/>
      <c r="P74" s="2"/>
      <c r="Q74" s="2"/>
    </row>
    <row r="75" spans="1:17" ht="15.7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16"/>
      <c r="L75" s="16"/>
      <c r="M75" s="2"/>
      <c r="N75" s="2"/>
      <c r="O75" s="2"/>
      <c r="P75" s="2"/>
      <c r="Q75" s="2"/>
    </row>
    <row r="76" spans="1:17" ht="15.7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</row>
    <row r="77" spans="1:17" ht="15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 ht="15.7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17" ht="15.7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3" t="s">
        <v>126</v>
      </c>
      <c r="L79" s="23" t="s">
        <v>127</v>
      </c>
      <c r="M79" s="23" t="s">
        <v>128</v>
      </c>
      <c r="N79" s="23" t="s">
        <v>129</v>
      </c>
      <c r="O79" s="2"/>
      <c r="P79" s="2"/>
      <c r="Q79" s="2"/>
    </row>
    <row r="80" spans="1:17" ht="15.7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9">
        <v>0</v>
      </c>
      <c r="L80" s="29">
        <v>0.30625000000000002</v>
      </c>
      <c r="M80" s="32">
        <f>K80+L80</f>
        <v>0.30625000000000002</v>
      </c>
      <c r="N80" s="32">
        <f>M80-M63</f>
        <v>6.3500000000000029E-2</v>
      </c>
      <c r="O80" s="2"/>
      <c r="P80" s="2"/>
      <c r="Q80" s="2"/>
    </row>
    <row r="81" spans="1:17" ht="15.7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35">
        <v>0</v>
      </c>
      <c r="L81" s="35">
        <f>L80-N80</f>
        <v>0.24274999999999999</v>
      </c>
      <c r="M81" s="32">
        <f>K81+L81</f>
        <v>0.24274999999999999</v>
      </c>
      <c r="N81" s="32">
        <f>N80/2</f>
        <v>3.1750000000000014E-2</v>
      </c>
      <c r="O81" s="2"/>
      <c r="P81" s="2"/>
      <c r="Q81" s="2"/>
    </row>
    <row r="82" spans="1:17" ht="15.7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</row>
    <row r="83" spans="1:17" ht="15.7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1:17" ht="15.7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1:17" ht="15.7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1:17" ht="15.7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1:17" ht="15.7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1:17" ht="15.7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1:17" ht="15.7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1:17" ht="15.7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1:17" ht="15.7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1:17" ht="15.7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1:17" ht="15.7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1:17" ht="15.7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1:17" ht="15.7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1:17" ht="15.7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1:17" ht="15.7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1:17" ht="15.7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1:17" ht="15.7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spans="1:17" ht="15.7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</sheetData>
  <mergeCells count="37">
    <mergeCell ref="L11:L12"/>
    <mergeCell ref="M11:N11"/>
    <mergeCell ref="A61:D61"/>
    <mergeCell ref="E61:J61"/>
    <mergeCell ref="A71:D71"/>
    <mergeCell ref="A62:G62"/>
    <mergeCell ref="A63:D64"/>
    <mergeCell ref="E63:G63"/>
    <mergeCell ref="E64:G64"/>
    <mergeCell ref="A66:J66"/>
    <mergeCell ref="H67:J67"/>
    <mergeCell ref="A9:B9"/>
    <mergeCell ref="C9:J9"/>
    <mergeCell ref="A10:B10"/>
    <mergeCell ref="C10:J10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A6:B6"/>
    <mergeCell ref="C6:J6"/>
    <mergeCell ref="A7:B7"/>
    <mergeCell ref="C7:J7"/>
    <mergeCell ref="A8:B8"/>
    <mergeCell ref="C8:J8"/>
    <mergeCell ref="A1:J1"/>
    <mergeCell ref="A2:J2"/>
    <mergeCell ref="A3:J3"/>
    <mergeCell ref="A4:J4"/>
    <mergeCell ref="A5:B5"/>
    <mergeCell ref="C5:J5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0"/>
  <sheetViews>
    <sheetView workbookViewId="0">
      <selection activeCell="L11" sqref="L11:N38"/>
    </sheetView>
  </sheetViews>
  <sheetFormatPr defaultColWidth="14.42578125" defaultRowHeight="15" x14ac:dyDescent="0.25"/>
  <cols>
    <col min="1" max="1" width="10.5703125" style="73" customWidth="1"/>
    <col min="2" max="2" width="18.5703125" style="73" customWidth="1"/>
    <col min="3" max="4" width="12.7109375" style="73" customWidth="1"/>
    <col min="5" max="5" width="14.7109375" style="73" customWidth="1"/>
    <col min="6" max="6" width="12.42578125" style="73" customWidth="1"/>
    <col min="7" max="7" width="15.140625" style="73" customWidth="1"/>
    <col min="8" max="9" width="12.7109375" style="73" customWidth="1"/>
    <col min="10" max="10" width="15" style="73" customWidth="1"/>
    <col min="11" max="11" width="9.140625" style="73" customWidth="1"/>
    <col min="12" max="12" width="13" style="73" customWidth="1"/>
    <col min="13" max="13" width="12.7109375" style="73" customWidth="1"/>
    <col min="14" max="14" width="14.28515625" style="73" customWidth="1"/>
    <col min="15" max="15" width="7.85546875" style="73" customWidth="1"/>
    <col min="16" max="17" width="9.140625" style="73" customWidth="1"/>
    <col min="18" max="16384" width="14.42578125" style="73"/>
  </cols>
  <sheetData>
    <row r="1" spans="1:17" ht="24" x14ac:dyDescent="0.4">
      <c r="A1" s="101" t="s">
        <v>0</v>
      </c>
      <c r="B1" s="102"/>
      <c r="C1" s="102"/>
      <c r="D1" s="102"/>
      <c r="E1" s="102"/>
      <c r="F1" s="102"/>
      <c r="G1" s="102"/>
      <c r="H1" s="102"/>
      <c r="I1" s="102"/>
      <c r="J1" s="103"/>
      <c r="K1" s="1"/>
      <c r="L1" s="2"/>
      <c r="M1" s="2"/>
      <c r="N1" s="2"/>
      <c r="O1" s="3"/>
      <c r="P1" s="4" t="s">
        <v>1</v>
      </c>
      <c r="Q1" s="2"/>
    </row>
    <row r="2" spans="1:17" ht="18.75" x14ac:dyDescent="0.3">
      <c r="A2" s="104" t="s">
        <v>2</v>
      </c>
      <c r="B2" s="102"/>
      <c r="C2" s="102"/>
      <c r="D2" s="102"/>
      <c r="E2" s="102"/>
      <c r="F2" s="102"/>
      <c r="G2" s="102"/>
      <c r="H2" s="102"/>
      <c r="I2" s="102"/>
      <c r="J2" s="103"/>
      <c r="K2" s="2"/>
      <c r="L2" s="2"/>
      <c r="M2" s="2"/>
      <c r="N2" s="2"/>
      <c r="O2" s="5"/>
      <c r="P2" s="4" t="s">
        <v>3</v>
      </c>
      <c r="Q2" s="2"/>
    </row>
    <row r="3" spans="1:17" ht="18.75" customHeight="1" x14ac:dyDescent="0.25">
      <c r="A3" s="105" t="s">
        <v>216</v>
      </c>
      <c r="B3" s="106"/>
      <c r="C3" s="106"/>
      <c r="D3" s="106"/>
      <c r="E3" s="106"/>
      <c r="F3" s="106"/>
      <c r="G3" s="106"/>
      <c r="H3" s="106"/>
      <c r="I3" s="106"/>
      <c r="J3" s="107"/>
      <c r="K3" s="6"/>
      <c r="L3" s="6"/>
      <c r="N3" s="6"/>
      <c r="O3" s="6"/>
      <c r="P3" s="6"/>
      <c r="Q3" s="6"/>
    </row>
    <row r="4" spans="1:17" ht="24" x14ac:dyDescent="0.4">
      <c r="A4" s="101" t="s">
        <v>4</v>
      </c>
      <c r="B4" s="102"/>
      <c r="C4" s="102"/>
      <c r="D4" s="102"/>
      <c r="E4" s="102"/>
      <c r="F4" s="102"/>
      <c r="G4" s="102"/>
      <c r="H4" s="102"/>
      <c r="I4" s="102"/>
      <c r="J4" s="103"/>
      <c r="K4" s="2"/>
      <c r="L4" s="2"/>
      <c r="M4" s="6"/>
      <c r="N4" s="2"/>
      <c r="O4" s="2"/>
      <c r="P4" s="2"/>
      <c r="Q4" s="2"/>
    </row>
    <row r="5" spans="1:17" x14ac:dyDescent="0.25">
      <c r="A5" s="108" t="s">
        <v>5</v>
      </c>
      <c r="B5" s="103"/>
      <c r="C5" s="109" t="s">
        <v>6</v>
      </c>
      <c r="D5" s="102"/>
      <c r="E5" s="102"/>
      <c r="F5" s="102"/>
      <c r="G5" s="102"/>
      <c r="H5" s="102"/>
      <c r="I5" s="102"/>
      <c r="J5" s="103"/>
      <c r="K5" s="2"/>
      <c r="L5" s="2"/>
      <c r="M5" s="2"/>
      <c r="N5" s="2"/>
      <c r="O5" s="2"/>
      <c r="P5" s="2"/>
      <c r="Q5" s="2"/>
    </row>
    <row r="6" spans="1:17" ht="45" customHeight="1" x14ac:dyDescent="0.25">
      <c r="A6" s="110" t="s">
        <v>7</v>
      </c>
      <c r="B6" s="103"/>
      <c r="C6" s="111" t="s">
        <v>8</v>
      </c>
      <c r="D6" s="102"/>
      <c r="E6" s="102"/>
      <c r="F6" s="102"/>
      <c r="G6" s="102"/>
      <c r="H6" s="102"/>
      <c r="I6" s="102"/>
      <c r="J6" s="103"/>
      <c r="K6" s="2"/>
      <c r="L6" s="2"/>
      <c r="M6" s="2"/>
      <c r="N6" s="2"/>
      <c r="O6" s="2"/>
      <c r="P6" s="2"/>
      <c r="Q6" s="2"/>
    </row>
    <row r="7" spans="1:17" x14ac:dyDescent="0.25">
      <c r="A7" s="110" t="s">
        <v>9</v>
      </c>
      <c r="B7" s="103"/>
      <c r="C7" s="112" t="s">
        <v>10</v>
      </c>
      <c r="D7" s="102"/>
      <c r="E7" s="102"/>
      <c r="F7" s="102"/>
      <c r="G7" s="102"/>
      <c r="H7" s="102"/>
      <c r="I7" s="102"/>
      <c r="J7" s="103"/>
      <c r="K7" s="2"/>
      <c r="L7" s="2"/>
      <c r="M7" s="2"/>
      <c r="N7" s="2"/>
      <c r="O7" s="2"/>
      <c r="P7" s="2"/>
      <c r="Q7" s="2"/>
    </row>
    <row r="8" spans="1:17" x14ac:dyDescent="0.25">
      <c r="A8" s="110" t="s">
        <v>11</v>
      </c>
      <c r="B8" s="103"/>
      <c r="C8" s="112" t="s">
        <v>12</v>
      </c>
      <c r="D8" s="102"/>
      <c r="E8" s="102"/>
      <c r="F8" s="102"/>
      <c r="G8" s="102"/>
      <c r="H8" s="102"/>
      <c r="I8" s="102"/>
      <c r="J8" s="103"/>
      <c r="K8" s="2"/>
      <c r="L8" s="2"/>
      <c r="M8" s="2"/>
      <c r="N8" s="2"/>
      <c r="O8" s="2"/>
      <c r="P8" s="2"/>
      <c r="Q8" s="2"/>
    </row>
    <row r="9" spans="1:17" x14ac:dyDescent="0.25">
      <c r="A9" s="113" t="s">
        <v>13</v>
      </c>
      <c r="B9" s="103"/>
      <c r="C9" s="114" t="s">
        <v>220</v>
      </c>
      <c r="D9" s="115"/>
      <c r="E9" s="115"/>
      <c r="F9" s="115"/>
      <c r="G9" s="115"/>
      <c r="H9" s="115"/>
      <c r="I9" s="115"/>
      <c r="J9" s="116"/>
      <c r="K9" s="6"/>
      <c r="L9" s="6"/>
      <c r="M9" s="6"/>
      <c r="N9" s="6"/>
      <c r="O9" s="6"/>
      <c r="P9" s="6"/>
      <c r="Q9" s="6"/>
    </row>
    <row r="10" spans="1:17" x14ac:dyDescent="0.25">
      <c r="A10" s="110" t="s">
        <v>14</v>
      </c>
      <c r="B10" s="103"/>
      <c r="C10" s="114"/>
      <c r="D10" s="115"/>
      <c r="E10" s="115"/>
      <c r="F10" s="115"/>
      <c r="G10" s="115"/>
      <c r="H10" s="115"/>
      <c r="I10" s="115"/>
      <c r="J10" s="116"/>
      <c r="K10" s="2"/>
      <c r="L10" s="2"/>
      <c r="M10" s="2"/>
      <c r="N10" s="2"/>
      <c r="O10" s="2"/>
      <c r="P10" s="2"/>
      <c r="Q10" s="2"/>
    </row>
    <row r="11" spans="1:17" ht="33" customHeight="1" x14ac:dyDescent="0.25">
      <c r="A11" s="117" t="s">
        <v>15</v>
      </c>
      <c r="B11" s="117" t="s">
        <v>16</v>
      </c>
      <c r="C11" s="119" t="s">
        <v>17</v>
      </c>
      <c r="D11" s="119" t="s">
        <v>18</v>
      </c>
      <c r="E11" s="117" t="s">
        <v>19</v>
      </c>
      <c r="F11" s="117" t="s">
        <v>15</v>
      </c>
      <c r="G11" s="117" t="s">
        <v>16</v>
      </c>
      <c r="H11" s="119" t="s">
        <v>17</v>
      </c>
      <c r="I11" s="119" t="s">
        <v>18</v>
      </c>
      <c r="J11" s="117" t="s">
        <v>19</v>
      </c>
      <c r="K11" s="2"/>
      <c r="L11" s="147" t="s">
        <v>16</v>
      </c>
      <c r="M11" s="148" t="s">
        <v>287</v>
      </c>
      <c r="N11" s="148"/>
      <c r="O11" s="2"/>
      <c r="P11" s="2"/>
      <c r="Q11" s="2"/>
    </row>
    <row r="12" spans="1:17" ht="13.5" customHeight="1" x14ac:dyDescent="0.25">
      <c r="A12" s="118"/>
      <c r="B12" s="118"/>
      <c r="C12" s="118"/>
      <c r="D12" s="118"/>
      <c r="E12" s="118"/>
      <c r="F12" s="118"/>
      <c r="G12" s="118"/>
      <c r="H12" s="118"/>
      <c r="I12" s="118"/>
      <c r="J12" s="118"/>
      <c r="K12" s="2"/>
      <c r="L12" s="147"/>
      <c r="M12" s="7" t="s">
        <v>17</v>
      </c>
      <c r="N12" s="2" t="s">
        <v>18</v>
      </c>
      <c r="O12" s="2"/>
      <c r="P12" s="2"/>
      <c r="Q12" s="2"/>
    </row>
    <row r="13" spans="1:17" x14ac:dyDescent="0.25">
      <c r="A13" s="8">
        <v>1</v>
      </c>
      <c r="B13" s="9" t="s">
        <v>20</v>
      </c>
      <c r="C13" s="37">
        <v>0</v>
      </c>
      <c r="D13" s="10">
        <v>215</v>
      </c>
      <c r="E13" s="11">
        <f t="shared" ref="E13:E60" si="0">SUM(C13,D13)</f>
        <v>215</v>
      </c>
      <c r="F13" s="8">
        <v>49</v>
      </c>
      <c r="G13" s="12" t="s">
        <v>21</v>
      </c>
      <c r="H13" s="37">
        <v>0</v>
      </c>
      <c r="I13" s="10">
        <v>215</v>
      </c>
      <c r="J13" s="8">
        <f t="shared" ref="J13:J60" si="1">SUM(H13,I13)</f>
        <v>215</v>
      </c>
      <c r="K13" s="2"/>
      <c r="L13" s="2"/>
      <c r="M13" s="7"/>
      <c r="N13" s="7"/>
      <c r="O13" s="2"/>
      <c r="P13" s="2"/>
      <c r="Q13" s="2"/>
    </row>
    <row r="14" spans="1:17" x14ac:dyDescent="0.25">
      <c r="A14" s="8">
        <f t="shared" ref="A14:A36" si="2">A13+1</f>
        <v>2</v>
      </c>
      <c r="B14" s="9" t="s">
        <v>22</v>
      </c>
      <c r="C14" s="37">
        <v>0</v>
      </c>
      <c r="D14" s="10">
        <v>215</v>
      </c>
      <c r="E14" s="11">
        <f t="shared" si="0"/>
        <v>215</v>
      </c>
      <c r="F14" s="8">
        <f t="shared" ref="F14:F36" si="3">F13+1</f>
        <v>50</v>
      </c>
      <c r="G14" s="12" t="s">
        <v>23</v>
      </c>
      <c r="H14" s="37">
        <v>0</v>
      </c>
      <c r="I14" s="10">
        <v>215</v>
      </c>
      <c r="J14" s="8">
        <f t="shared" si="1"/>
        <v>215</v>
      </c>
      <c r="K14" s="2"/>
      <c r="L14" s="2" t="s">
        <v>20</v>
      </c>
      <c r="M14" s="7">
        <f>AVERAGE(C13:C16)</f>
        <v>0</v>
      </c>
      <c r="N14" s="7">
        <f>AVERAGE(D13:D16)</f>
        <v>215</v>
      </c>
      <c r="O14" s="2"/>
      <c r="P14" s="2"/>
      <c r="Q14" s="2"/>
    </row>
    <row r="15" spans="1:17" x14ac:dyDescent="0.25">
      <c r="A15" s="8">
        <f t="shared" si="2"/>
        <v>3</v>
      </c>
      <c r="B15" s="9" t="s">
        <v>24</v>
      </c>
      <c r="C15" s="37">
        <v>0</v>
      </c>
      <c r="D15" s="10">
        <v>215</v>
      </c>
      <c r="E15" s="11">
        <f t="shared" si="0"/>
        <v>215</v>
      </c>
      <c r="F15" s="8">
        <f t="shared" si="3"/>
        <v>51</v>
      </c>
      <c r="G15" s="12" t="s">
        <v>25</v>
      </c>
      <c r="H15" s="37">
        <v>0</v>
      </c>
      <c r="I15" s="10">
        <v>215</v>
      </c>
      <c r="J15" s="8">
        <f t="shared" si="1"/>
        <v>215</v>
      </c>
      <c r="K15" s="2"/>
      <c r="L15" s="2" t="s">
        <v>28</v>
      </c>
      <c r="M15" s="7">
        <f>AVERAGE(C17:C20)</f>
        <v>0</v>
      </c>
      <c r="N15" s="7">
        <f>AVERAGE(D17:D20)</f>
        <v>215</v>
      </c>
      <c r="O15" s="2"/>
      <c r="P15" s="2"/>
      <c r="Q15" s="2"/>
    </row>
    <row r="16" spans="1:17" x14ac:dyDescent="0.25">
      <c r="A16" s="8">
        <f t="shared" si="2"/>
        <v>4</v>
      </c>
      <c r="B16" s="9" t="s">
        <v>26</v>
      </c>
      <c r="C16" s="37">
        <v>0</v>
      </c>
      <c r="D16" s="10">
        <v>215</v>
      </c>
      <c r="E16" s="11">
        <f t="shared" si="0"/>
        <v>215</v>
      </c>
      <c r="F16" s="8">
        <f t="shared" si="3"/>
        <v>52</v>
      </c>
      <c r="G16" s="12" t="s">
        <v>27</v>
      </c>
      <c r="H16" s="37">
        <v>0</v>
      </c>
      <c r="I16" s="10">
        <v>215</v>
      </c>
      <c r="J16" s="8">
        <f t="shared" si="1"/>
        <v>215</v>
      </c>
      <c r="K16" s="2"/>
      <c r="L16" s="2" t="s">
        <v>36</v>
      </c>
      <c r="M16" s="7">
        <f>AVERAGE(C21:C24)</f>
        <v>0</v>
      </c>
      <c r="N16" s="7">
        <f>AVERAGE(D21:D24)</f>
        <v>215</v>
      </c>
      <c r="O16" s="2"/>
      <c r="P16" s="2"/>
      <c r="Q16" s="2"/>
    </row>
    <row r="17" spans="1:17" x14ac:dyDescent="0.25">
      <c r="A17" s="8">
        <f t="shared" si="2"/>
        <v>5</v>
      </c>
      <c r="B17" s="9" t="s">
        <v>28</v>
      </c>
      <c r="C17" s="37">
        <v>0</v>
      </c>
      <c r="D17" s="10">
        <v>215</v>
      </c>
      <c r="E17" s="11">
        <f t="shared" si="0"/>
        <v>215</v>
      </c>
      <c r="F17" s="8">
        <f t="shared" si="3"/>
        <v>53</v>
      </c>
      <c r="G17" s="12" t="s">
        <v>29</v>
      </c>
      <c r="H17" s="37">
        <v>0</v>
      </c>
      <c r="I17" s="10">
        <v>215</v>
      </c>
      <c r="J17" s="8">
        <f t="shared" si="1"/>
        <v>215</v>
      </c>
      <c r="K17" s="2"/>
      <c r="L17" s="2" t="s">
        <v>44</v>
      </c>
      <c r="M17" s="7">
        <f>AVERAGE(C25:C28)</f>
        <v>0</v>
      </c>
      <c r="N17" s="7">
        <f>AVERAGE(D25:D28)</f>
        <v>215</v>
      </c>
      <c r="O17" s="2"/>
      <c r="P17" s="2"/>
      <c r="Q17" s="2"/>
    </row>
    <row r="18" spans="1:17" x14ac:dyDescent="0.25">
      <c r="A18" s="8">
        <f t="shared" si="2"/>
        <v>6</v>
      </c>
      <c r="B18" s="9" t="s">
        <v>30</v>
      </c>
      <c r="C18" s="37">
        <v>0</v>
      </c>
      <c r="D18" s="10">
        <v>215</v>
      </c>
      <c r="E18" s="11">
        <f t="shared" si="0"/>
        <v>215</v>
      </c>
      <c r="F18" s="8">
        <f t="shared" si="3"/>
        <v>54</v>
      </c>
      <c r="G18" s="12" t="s">
        <v>31</v>
      </c>
      <c r="H18" s="37">
        <v>0</v>
      </c>
      <c r="I18" s="10">
        <v>215</v>
      </c>
      <c r="J18" s="8">
        <f t="shared" si="1"/>
        <v>215</v>
      </c>
      <c r="K18" s="2"/>
      <c r="L18" s="2" t="s">
        <v>52</v>
      </c>
      <c r="M18" s="7">
        <f>AVERAGE(C29:C32)</f>
        <v>0</v>
      </c>
      <c r="N18" s="7">
        <f>AVERAGE(D29:D32)</f>
        <v>215</v>
      </c>
      <c r="O18" s="2"/>
      <c r="P18" s="2"/>
      <c r="Q18" s="2"/>
    </row>
    <row r="19" spans="1:17" x14ac:dyDescent="0.25">
      <c r="A19" s="8">
        <f t="shared" si="2"/>
        <v>7</v>
      </c>
      <c r="B19" s="9" t="s">
        <v>32</v>
      </c>
      <c r="C19" s="37">
        <v>0</v>
      </c>
      <c r="D19" s="10">
        <v>215</v>
      </c>
      <c r="E19" s="11">
        <f t="shared" si="0"/>
        <v>215</v>
      </c>
      <c r="F19" s="8">
        <f t="shared" si="3"/>
        <v>55</v>
      </c>
      <c r="G19" s="12" t="s">
        <v>33</v>
      </c>
      <c r="H19" s="37">
        <v>0</v>
      </c>
      <c r="I19" s="10">
        <v>215</v>
      </c>
      <c r="J19" s="8">
        <f t="shared" si="1"/>
        <v>215</v>
      </c>
      <c r="K19" s="2"/>
      <c r="L19" s="2" t="s">
        <v>60</v>
      </c>
      <c r="M19" s="7">
        <f>AVERAGE(C33:C36)</f>
        <v>0</v>
      </c>
      <c r="N19" s="7">
        <f>AVERAGE(D33:D36)</f>
        <v>215</v>
      </c>
      <c r="O19" s="2"/>
      <c r="P19" s="2"/>
      <c r="Q19" s="2"/>
    </row>
    <row r="20" spans="1:17" x14ac:dyDescent="0.25">
      <c r="A20" s="8">
        <f t="shared" si="2"/>
        <v>8</v>
      </c>
      <c r="B20" s="9" t="s">
        <v>34</v>
      </c>
      <c r="C20" s="37">
        <v>0</v>
      </c>
      <c r="D20" s="10">
        <v>215</v>
      </c>
      <c r="E20" s="11">
        <f t="shared" si="0"/>
        <v>215</v>
      </c>
      <c r="F20" s="8">
        <f t="shared" si="3"/>
        <v>56</v>
      </c>
      <c r="G20" s="12" t="s">
        <v>35</v>
      </c>
      <c r="H20" s="37">
        <v>0</v>
      </c>
      <c r="I20" s="10">
        <v>215</v>
      </c>
      <c r="J20" s="8">
        <f t="shared" si="1"/>
        <v>215</v>
      </c>
      <c r="K20" s="2"/>
      <c r="L20" s="2" t="s">
        <v>68</v>
      </c>
      <c r="M20" s="7">
        <f>AVERAGE(C37:C40)</f>
        <v>0</v>
      </c>
      <c r="N20" s="7">
        <f>AVERAGE(D37:D40)</f>
        <v>215</v>
      </c>
      <c r="O20" s="2"/>
      <c r="P20" s="2"/>
      <c r="Q20" s="2"/>
    </row>
    <row r="21" spans="1:17" ht="15.75" customHeight="1" x14ac:dyDescent="0.25">
      <c r="A21" s="8">
        <f t="shared" si="2"/>
        <v>9</v>
      </c>
      <c r="B21" s="9" t="s">
        <v>36</v>
      </c>
      <c r="C21" s="37">
        <v>0</v>
      </c>
      <c r="D21" s="10">
        <v>215</v>
      </c>
      <c r="E21" s="11">
        <f t="shared" si="0"/>
        <v>215</v>
      </c>
      <c r="F21" s="8">
        <f t="shared" si="3"/>
        <v>57</v>
      </c>
      <c r="G21" s="12" t="s">
        <v>37</v>
      </c>
      <c r="H21" s="37">
        <v>0</v>
      </c>
      <c r="I21" s="10">
        <v>215</v>
      </c>
      <c r="J21" s="8">
        <f t="shared" si="1"/>
        <v>215</v>
      </c>
      <c r="K21" s="2"/>
      <c r="L21" s="2" t="s">
        <v>76</v>
      </c>
      <c r="M21" s="7">
        <f>AVERAGE(C41:C44)</f>
        <v>0</v>
      </c>
      <c r="N21" s="7">
        <f>AVERAGE(D41:D44)</f>
        <v>215</v>
      </c>
      <c r="O21" s="2"/>
      <c r="P21" s="2"/>
      <c r="Q21" s="2"/>
    </row>
    <row r="22" spans="1:17" ht="15.75" customHeight="1" x14ac:dyDescent="0.25">
      <c r="A22" s="8">
        <f t="shared" si="2"/>
        <v>10</v>
      </c>
      <c r="B22" s="9" t="s">
        <v>38</v>
      </c>
      <c r="C22" s="37">
        <v>0</v>
      </c>
      <c r="D22" s="10">
        <v>215</v>
      </c>
      <c r="E22" s="11">
        <f t="shared" si="0"/>
        <v>215</v>
      </c>
      <c r="F22" s="8">
        <f t="shared" si="3"/>
        <v>58</v>
      </c>
      <c r="G22" s="12" t="s">
        <v>39</v>
      </c>
      <c r="H22" s="37">
        <v>0</v>
      </c>
      <c r="I22" s="10">
        <v>215</v>
      </c>
      <c r="J22" s="8">
        <f t="shared" si="1"/>
        <v>215</v>
      </c>
      <c r="K22" s="2"/>
      <c r="L22" s="2" t="s">
        <v>84</v>
      </c>
      <c r="M22" s="7">
        <f>AVERAGE(C45:C48)</f>
        <v>0</v>
      </c>
      <c r="N22" s="7">
        <f>AVERAGE(D45:D48)</f>
        <v>215</v>
      </c>
      <c r="O22" s="2"/>
      <c r="P22" s="2"/>
      <c r="Q22" s="2"/>
    </row>
    <row r="23" spans="1:17" ht="15.75" customHeight="1" x14ac:dyDescent="0.25">
      <c r="A23" s="8">
        <f t="shared" si="2"/>
        <v>11</v>
      </c>
      <c r="B23" s="9" t="s">
        <v>40</v>
      </c>
      <c r="C23" s="37">
        <v>0</v>
      </c>
      <c r="D23" s="10">
        <v>215</v>
      </c>
      <c r="E23" s="11">
        <f t="shared" si="0"/>
        <v>215</v>
      </c>
      <c r="F23" s="8">
        <f t="shared" si="3"/>
        <v>59</v>
      </c>
      <c r="G23" s="12" t="s">
        <v>41</v>
      </c>
      <c r="H23" s="37">
        <v>0</v>
      </c>
      <c r="I23" s="10">
        <v>215</v>
      </c>
      <c r="J23" s="8">
        <f t="shared" si="1"/>
        <v>215</v>
      </c>
      <c r="K23" s="2"/>
      <c r="L23" s="2" t="s">
        <v>92</v>
      </c>
      <c r="M23" s="7">
        <f>AVERAGE(C49:C52)</f>
        <v>0</v>
      </c>
      <c r="N23" s="7">
        <f>AVERAGE(D49:D52)</f>
        <v>215</v>
      </c>
      <c r="O23" s="2"/>
      <c r="P23" s="2"/>
      <c r="Q23" s="2"/>
    </row>
    <row r="24" spans="1:17" ht="15.75" customHeight="1" x14ac:dyDescent="0.25">
      <c r="A24" s="8">
        <f t="shared" si="2"/>
        <v>12</v>
      </c>
      <c r="B24" s="9" t="s">
        <v>42</v>
      </c>
      <c r="C24" s="37">
        <v>0</v>
      </c>
      <c r="D24" s="10">
        <v>215</v>
      </c>
      <c r="E24" s="11">
        <f t="shared" si="0"/>
        <v>215</v>
      </c>
      <c r="F24" s="8">
        <f t="shared" si="3"/>
        <v>60</v>
      </c>
      <c r="G24" s="12" t="s">
        <v>43</v>
      </c>
      <c r="H24" s="37">
        <v>0</v>
      </c>
      <c r="I24" s="10">
        <v>215</v>
      </c>
      <c r="J24" s="8">
        <f t="shared" si="1"/>
        <v>215</v>
      </c>
      <c r="K24" s="2"/>
      <c r="L24" s="13" t="s">
        <v>100</v>
      </c>
      <c r="M24" s="7">
        <f>AVERAGE(C53:C56)</f>
        <v>0</v>
      </c>
      <c r="N24" s="7">
        <f>AVERAGE(D53:D56)</f>
        <v>215</v>
      </c>
      <c r="O24" s="2"/>
      <c r="P24" s="2"/>
      <c r="Q24" s="2"/>
    </row>
    <row r="25" spans="1:17" ht="15.75" customHeight="1" x14ac:dyDescent="0.25">
      <c r="A25" s="8">
        <f t="shared" si="2"/>
        <v>13</v>
      </c>
      <c r="B25" s="9" t="s">
        <v>44</v>
      </c>
      <c r="C25" s="37">
        <v>0</v>
      </c>
      <c r="D25" s="10">
        <v>215</v>
      </c>
      <c r="E25" s="11">
        <f t="shared" si="0"/>
        <v>215</v>
      </c>
      <c r="F25" s="8">
        <f t="shared" si="3"/>
        <v>61</v>
      </c>
      <c r="G25" s="12" t="s">
        <v>45</v>
      </c>
      <c r="H25" s="37">
        <v>0</v>
      </c>
      <c r="I25" s="10">
        <v>215</v>
      </c>
      <c r="J25" s="8">
        <f t="shared" si="1"/>
        <v>215</v>
      </c>
      <c r="K25" s="2"/>
      <c r="L25" s="16" t="s">
        <v>108</v>
      </c>
      <c r="M25" s="7">
        <f>AVERAGE(C57:C60)</f>
        <v>0</v>
      </c>
      <c r="N25" s="7">
        <f>AVERAGE(D57:D60)</f>
        <v>215</v>
      </c>
      <c r="O25" s="2"/>
      <c r="P25" s="2"/>
      <c r="Q25" s="2"/>
    </row>
    <row r="26" spans="1:17" ht="15.75" customHeight="1" x14ac:dyDescent="0.25">
      <c r="A26" s="8">
        <f t="shared" si="2"/>
        <v>14</v>
      </c>
      <c r="B26" s="9" t="s">
        <v>46</v>
      </c>
      <c r="C26" s="37">
        <v>0</v>
      </c>
      <c r="D26" s="10">
        <v>215</v>
      </c>
      <c r="E26" s="11">
        <f t="shared" si="0"/>
        <v>215</v>
      </c>
      <c r="F26" s="8">
        <f t="shared" si="3"/>
        <v>62</v>
      </c>
      <c r="G26" s="12" t="s">
        <v>47</v>
      </c>
      <c r="H26" s="37">
        <v>0</v>
      </c>
      <c r="I26" s="10">
        <v>215</v>
      </c>
      <c r="J26" s="8">
        <f t="shared" si="1"/>
        <v>215</v>
      </c>
      <c r="K26" s="2"/>
      <c r="L26" s="16" t="s">
        <v>21</v>
      </c>
      <c r="M26" s="7">
        <f>AVERAGE(H13:H16)</f>
        <v>0</v>
      </c>
      <c r="N26" s="7">
        <f>AVERAGE(I13:I16)</f>
        <v>215</v>
      </c>
      <c r="O26" s="2"/>
      <c r="P26" s="2"/>
      <c r="Q26" s="2"/>
    </row>
    <row r="27" spans="1:17" ht="15.75" customHeight="1" x14ac:dyDescent="0.25">
      <c r="A27" s="8">
        <f t="shared" si="2"/>
        <v>15</v>
      </c>
      <c r="B27" s="9" t="s">
        <v>48</v>
      </c>
      <c r="C27" s="37">
        <v>0</v>
      </c>
      <c r="D27" s="10">
        <v>215</v>
      </c>
      <c r="E27" s="11">
        <f t="shared" si="0"/>
        <v>215</v>
      </c>
      <c r="F27" s="8">
        <f t="shared" si="3"/>
        <v>63</v>
      </c>
      <c r="G27" s="12" t="s">
        <v>49</v>
      </c>
      <c r="H27" s="37">
        <v>0</v>
      </c>
      <c r="I27" s="10">
        <v>215</v>
      </c>
      <c r="J27" s="8">
        <f t="shared" si="1"/>
        <v>215</v>
      </c>
      <c r="K27" s="2"/>
      <c r="L27" s="24" t="s">
        <v>29</v>
      </c>
      <c r="M27" s="7">
        <f>AVERAGE(H17:H20)</f>
        <v>0</v>
      </c>
      <c r="N27" s="7">
        <f>AVERAGE(I17:I20)</f>
        <v>215</v>
      </c>
      <c r="O27" s="2"/>
      <c r="P27" s="2"/>
      <c r="Q27" s="2"/>
    </row>
    <row r="28" spans="1:17" ht="15.75" customHeight="1" x14ac:dyDescent="0.25">
      <c r="A28" s="8">
        <f t="shared" si="2"/>
        <v>16</v>
      </c>
      <c r="B28" s="9" t="s">
        <v>50</v>
      </c>
      <c r="C28" s="37">
        <v>0</v>
      </c>
      <c r="D28" s="10">
        <v>215</v>
      </c>
      <c r="E28" s="11">
        <f t="shared" si="0"/>
        <v>215</v>
      </c>
      <c r="F28" s="8">
        <f t="shared" si="3"/>
        <v>64</v>
      </c>
      <c r="G28" s="12" t="s">
        <v>51</v>
      </c>
      <c r="H28" s="37">
        <v>0</v>
      </c>
      <c r="I28" s="10">
        <v>215</v>
      </c>
      <c r="J28" s="8">
        <f t="shared" si="1"/>
        <v>215</v>
      </c>
      <c r="K28" s="2"/>
      <c r="L28" s="2" t="s">
        <v>37</v>
      </c>
      <c r="M28" s="7">
        <f>AVERAGE(H21:H24)</f>
        <v>0</v>
      </c>
      <c r="N28" s="7">
        <f>AVERAGE(I21:I24)</f>
        <v>215</v>
      </c>
      <c r="O28" s="2"/>
      <c r="P28" s="2"/>
      <c r="Q28" s="2"/>
    </row>
    <row r="29" spans="1:17" ht="15.75" customHeight="1" x14ac:dyDescent="0.25">
      <c r="A29" s="8">
        <f t="shared" si="2"/>
        <v>17</v>
      </c>
      <c r="B29" s="9" t="s">
        <v>52</v>
      </c>
      <c r="C29" s="37">
        <v>0</v>
      </c>
      <c r="D29" s="10">
        <v>215</v>
      </c>
      <c r="E29" s="11">
        <f t="shared" si="0"/>
        <v>215</v>
      </c>
      <c r="F29" s="8">
        <f t="shared" si="3"/>
        <v>65</v>
      </c>
      <c r="G29" s="12" t="s">
        <v>53</v>
      </c>
      <c r="H29" s="37">
        <v>0</v>
      </c>
      <c r="I29" s="10">
        <v>215</v>
      </c>
      <c r="J29" s="8">
        <f t="shared" si="1"/>
        <v>215</v>
      </c>
      <c r="K29" s="2"/>
      <c r="L29" s="2" t="s">
        <v>45</v>
      </c>
      <c r="M29" s="7">
        <f>AVERAGE(H25:H28)</f>
        <v>0</v>
      </c>
      <c r="N29" s="7">
        <f>AVERAGE(I25:I28)</f>
        <v>215</v>
      </c>
      <c r="O29" s="2"/>
      <c r="P29" s="2"/>
      <c r="Q29" s="2"/>
    </row>
    <row r="30" spans="1:17" ht="15.75" customHeight="1" x14ac:dyDescent="0.25">
      <c r="A30" s="8">
        <f t="shared" si="2"/>
        <v>18</v>
      </c>
      <c r="B30" s="9" t="s">
        <v>54</v>
      </c>
      <c r="C30" s="37">
        <v>0</v>
      </c>
      <c r="D30" s="10">
        <v>215</v>
      </c>
      <c r="E30" s="11">
        <f t="shared" si="0"/>
        <v>215</v>
      </c>
      <c r="F30" s="8">
        <f t="shared" si="3"/>
        <v>66</v>
      </c>
      <c r="G30" s="12" t="s">
        <v>55</v>
      </c>
      <c r="H30" s="37">
        <v>0</v>
      </c>
      <c r="I30" s="10">
        <v>215</v>
      </c>
      <c r="J30" s="8">
        <f t="shared" si="1"/>
        <v>215</v>
      </c>
      <c r="K30" s="2"/>
      <c r="L30" s="2" t="s">
        <v>53</v>
      </c>
      <c r="M30" s="7">
        <f>AVERAGE(H29:H32)</f>
        <v>0</v>
      </c>
      <c r="N30" s="7">
        <f>AVERAGE(I29:I32)</f>
        <v>215</v>
      </c>
      <c r="O30" s="2"/>
      <c r="P30" s="2"/>
      <c r="Q30" s="2"/>
    </row>
    <row r="31" spans="1:17" ht="15.75" customHeight="1" x14ac:dyDescent="0.25">
      <c r="A31" s="8">
        <f t="shared" si="2"/>
        <v>19</v>
      </c>
      <c r="B31" s="9" t="s">
        <v>56</v>
      </c>
      <c r="C31" s="37">
        <v>0</v>
      </c>
      <c r="D31" s="10">
        <v>215</v>
      </c>
      <c r="E31" s="11">
        <f t="shared" si="0"/>
        <v>215</v>
      </c>
      <c r="F31" s="8">
        <f t="shared" si="3"/>
        <v>67</v>
      </c>
      <c r="G31" s="12" t="s">
        <v>57</v>
      </c>
      <c r="H31" s="37">
        <v>0</v>
      </c>
      <c r="I31" s="10">
        <v>215</v>
      </c>
      <c r="J31" s="8">
        <f t="shared" si="1"/>
        <v>215</v>
      </c>
      <c r="K31" s="2"/>
      <c r="L31" s="2" t="s">
        <v>61</v>
      </c>
      <c r="M31" s="7">
        <f>AVERAGE(H33:H36)</f>
        <v>0</v>
      </c>
      <c r="N31" s="7">
        <f>AVERAGE(I33:I36)</f>
        <v>215</v>
      </c>
      <c r="O31" s="2"/>
      <c r="P31" s="2"/>
      <c r="Q31" s="2"/>
    </row>
    <row r="32" spans="1:17" ht="15.75" customHeight="1" x14ac:dyDescent="0.25">
      <c r="A32" s="8">
        <f t="shared" si="2"/>
        <v>20</v>
      </c>
      <c r="B32" s="9" t="s">
        <v>58</v>
      </c>
      <c r="C32" s="37">
        <v>0</v>
      </c>
      <c r="D32" s="10">
        <v>215</v>
      </c>
      <c r="E32" s="11">
        <f t="shared" si="0"/>
        <v>215</v>
      </c>
      <c r="F32" s="8">
        <f t="shared" si="3"/>
        <v>68</v>
      </c>
      <c r="G32" s="12" t="s">
        <v>59</v>
      </c>
      <c r="H32" s="37">
        <v>0</v>
      </c>
      <c r="I32" s="10">
        <v>215</v>
      </c>
      <c r="J32" s="8">
        <f t="shared" si="1"/>
        <v>215</v>
      </c>
      <c r="K32" s="2"/>
      <c r="L32" s="2" t="s">
        <v>69</v>
      </c>
      <c r="M32" s="7">
        <f>AVERAGE(H37:H40)</f>
        <v>0</v>
      </c>
      <c r="N32" s="7">
        <f>AVERAGE(I37:I40)</f>
        <v>215</v>
      </c>
      <c r="O32" s="2"/>
      <c r="P32" s="2"/>
      <c r="Q32" s="2"/>
    </row>
    <row r="33" spans="1:17" ht="15.75" customHeight="1" x14ac:dyDescent="0.25">
      <c r="A33" s="8">
        <f t="shared" si="2"/>
        <v>21</v>
      </c>
      <c r="B33" s="9" t="s">
        <v>60</v>
      </c>
      <c r="C33" s="37">
        <v>0</v>
      </c>
      <c r="D33" s="10">
        <v>215</v>
      </c>
      <c r="E33" s="11">
        <f t="shared" si="0"/>
        <v>215</v>
      </c>
      <c r="F33" s="8">
        <f t="shared" si="3"/>
        <v>69</v>
      </c>
      <c r="G33" s="12" t="s">
        <v>61</v>
      </c>
      <c r="H33" s="37">
        <v>0</v>
      </c>
      <c r="I33" s="10">
        <v>215</v>
      </c>
      <c r="J33" s="8">
        <f t="shared" si="1"/>
        <v>215</v>
      </c>
      <c r="K33" s="2"/>
      <c r="L33" s="2" t="s">
        <v>77</v>
      </c>
      <c r="M33" s="7">
        <f>AVERAGE(H41:H44)</f>
        <v>0</v>
      </c>
      <c r="N33" s="7">
        <f>AVERAGE(I41:I44)</f>
        <v>215</v>
      </c>
      <c r="O33" s="2"/>
      <c r="P33" s="2"/>
      <c r="Q33" s="2"/>
    </row>
    <row r="34" spans="1:17" ht="15.75" customHeight="1" x14ac:dyDescent="0.25">
      <c r="A34" s="8">
        <f t="shared" si="2"/>
        <v>22</v>
      </c>
      <c r="B34" s="9" t="s">
        <v>62</v>
      </c>
      <c r="C34" s="37">
        <v>0</v>
      </c>
      <c r="D34" s="10">
        <v>215</v>
      </c>
      <c r="E34" s="11">
        <f t="shared" si="0"/>
        <v>215</v>
      </c>
      <c r="F34" s="8">
        <f t="shared" si="3"/>
        <v>70</v>
      </c>
      <c r="G34" s="12" t="s">
        <v>63</v>
      </c>
      <c r="H34" s="37">
        <v>0</v>
      </c>
      <c r="I34" s="10">
        <v>215</v>
      </c>
      <c r="J34" s="8">
        <f t="shared" si="1"/>
        <v>215</v>
      </c>
      <c r="K34" s="2"/>
      <c r="L34" s="2" t="s">
        <v>85</v>
      </c>
      <c r="M34" s="7">
        <f>AVERAGE(H45:H48)</f>
        <v>0</v>
      </c>
      <c r="N34" s="7">
        <f>AVERAGE(I45:I48)</f>
        <v>215</v>
      </c>
      <c r="O34" s="2"/>
      <c r="P34" s="2"/>
      <c r="Q34" s="2"/>
    </row>
    <row r="35" spans="1:17" ht="15.75" customHeight="1" x14ac:dyDescent="0.25">
      <c r="A35" s="8">
        <f t="shared" si="2"/>
        <v>23</v>
      </c>
      <c r="B35" s="9" t="s">
        <v>64</v>
      </c>
      <c r="C35" s="37">
        <v>0</v>
      </c>
      <c r="D35" s="10">
        <v>215</v>
      </c>
      <c r="E35" s="11">
        <f t="shared" si="0"/>
        <v>215</v>
      </c>
      <c r="F35" s="8">
        <f t="shared" si="3"/>
        <v>71</v>
      </c>
      <c r="G35" s="12" t="s">
        <v>65</v>
      </c>
      <c r="H35" s="37">
        <v>0</v>
      </c>
      <c r="I35" s="10">
        <v>215</v>
      </c>
      <c r="J35" s="8">
        <f t="shared" si="1"/>
        <v>215</v>
      </c>
      <c r="K35" s="2"/>
      <c r="L35" s="2" t="s">
        <v>93</v>
      </c>
      <c r="M35" s="7">
        <f>AVERAGE(H49:H52)</f>
        <v>0</v>
      </c>
      <c r="N35" s="7">
        <f>AVERAGE(I49:I52)</f>
        <v>215</v>
      </c>
      <c r="O35" s="2"/>
      <c r="P35" s="2"/>
      <c r="Q35" s="2"/>
    </row>
    <row r="36" spans="1:17" ht="15.75" customHeight="1" x14ac:dyDescent="0.25">
      <c r="A36" s="8">
        <f t="shared" si="2"/>
        <v>24</v>
      </c>
      <c r="B36" s="9" t="s">
        <v>66</v>
      </c>
      <c r="C36" s="37">
        <v>0</v>
      </c>
      <c r="D36" s="10">
        <v>215</v>
      </c>
      <c r="E36" s="11">
        <f t="shared" si="0"/>
        <v>215</v>
      </c>
      <c r="F36" s="8">
        <f t="shared" si="3"/>
        <v>72</v>
      </c>
      <c r="G36" s="12" t="s">
        <v>67</v>
      </c>
      <c r="H36" s="37">
        <v>0</v>
      </c>
      <c r="I36" s="10">
        <v>215</v>
      </c>
      <c r="J36" s="8">
        <f t="shared" si="1"/>
        <v>215</v>
      </c>
      <c r="K36" s="2"/>
      <c r="L36" s="100" t="s">
        <v>101</v>
      </c>
      <c r="M36" s="7">
        <f>AVERAGE(H53:H56)</f>
        <v>0</v>
      </c>
      <c r="N36" s="7">
        <f>AVERAGE(I53:I56)</f>
        <v>215</v>
      </c>
      <c r="O36" s="2"/>
      <c r="P36" s="2"/>
      <c r="Q36" s="2"/>
    </row>
    <row r="37" spans="1:17" ht="15.75" customHeight="1" x14ac:dyDescent="0.25">
      <c r="A37" s="8">
        <v>25</v>
      </c>
      <c r="B37" s="9" t="s">
        <v>68</v>
      </c>
      <c r="C37" s="37">
        <v>0</v>
      </c>
      <c r="D37" s="10">
        <v>215</v>
      </c>
      <c r="E37" s="11">
        <f t="shared" si="0"/>
        <v>215</v>
      </c>
      <c r="F37" s="8">
        <v>73</v>
      </c>
      <c r="G37" s="12" t="s">
        <v>69</v>
      </c>
      <c r="H37" s="37">
        <v>0</v>
      </c>
      <c r="I37" s="10">
        <v>215</v>
      </c>
      <c r="J37" s="8">
        <f t="shared" si="1"/>
        <v>215</v>
      </c>
      <c r="K37" s="2"/>
      <c r="L37" s="100" t="s">
        <v>109</v>
      </c>
      <c r="M37" s="7">
        <f>AVERAGE(H57:H60)</f>
        <v>0</v>
      </c>
      <c r="N37" s="7">
        <f>AVERAGE(I57:I60)</f>
        <v>215</v>
      </c>
      <c r="O37" s="2"/>
      <c r="P37" s="2"/>
      <c r="Q37" s="2"/>
    </row>
    <row r="38" spans="1:17" ht="15.75" customHeight="1" x14ac:dyDescent="0.25">
      <c r="A38" s="8">
        <f t="shared" ref="A38:A60" si="4">A37+1</f>
        <v>26</v>
      </c>
      <c r="B38" s="9" t="s">
        <v>70</v>
      </c>
      <c r="C38" s="37">
        <v>0</v>
      </c>
      <c r="D38" s="10">
        <v>215</v>
      </c>
      <c r="E38" s="8">
        <f t="shared" si="0"/>
        <v>215</v>
      </c>
      <c r="F38" s="8">
        <f t="shared" ref="F38:F60" si="5">F37+1</f>
        <v>74</v>
      </c>
      <c r="G38" s="12" t="s">
        <v>71</v>
      </c>
      <c r="H38" s="37">
        <v>0</v>
      </c>
      <c r="I38" s="10">
        <v>215</v>
      </c>
      <c r="J38" s="8">
        <f t="shared" si="1"/>
        <v>215</v>
      </c>
      <c r="K38" s="2"/>
      <c r="L38" s="100" t="s">
        <v>288</v>
      </c>
      <c r="M38" s="100">
        <f>AVERAGE(M14:M37)</f>
        <v>0</v>
      </c>
      <c r="N38" s="100">
        <f>AVERAGE(N14:N37)</f>
        <v>215</v>
      </c>
      <c r="O38" s="2"/>
      <c r="P38" s="2"/>
      <c r="Q38" s="2"/>
    </row>
    <row r="39" spans="1:17" ht="15.75" customHeight="1" x14ac:dyDescent="0.25">
      <c r="A39" s="8">
        <f t="shared" si="4"/>
        <v>27</v>
      </c>
      <c r="B39" s="9" t="s">
        <v>72</v>
      </c>
      <c r="C39" s="37">
        <v>0</v>
      </c>
      <c r="D39" s="10">
        <v>215</v>
      </c>
      <c r="E39" s="8">
        <f t="shared" si="0"/>
        <v>215</v>
      </c>
      <c r="F39" s="8">
        <f t="shared" si="5"/>
        <v>75</v>
      </c>
      <c r="G39" s="12" t="s">
        <v>73</v>
      </c>
      <c r="H39" s="37">
        <v>0</v>
      </c>
      <c r="I39" s="10">
        <v>215</v>
      </c>
      <c r="J39" s="8">
        <f t="shared" si="1"/>
        <v>215</v>
      </c>
      <c r="K39" s="2"/>
      <c r="L39" s="2"/>
      <c r="M39" s="2"/>
      <c r="N39" s="2"/>
      <c r="O39" s="2"/>
      <c r="P39" s="2"/>
      <c r="Q39" s="2"/>
    </row>
    <row r="40" spans="1:17" ht="15.75" customHeight="1" x14ac:dyDescent="0.25">
      <c r="A40" s="8">
        <f t="shared" si="4"/>
        <v>28</v>
      </c>
      <c r="B40" s="9" t="s">
        <v>74</v>
      </c>
      <c r="C40" s="37">
        <v>0</v>
      </c>
      <c r="D40" s="10">
        <v>215</v>
      </c>
      <c r="E40" s="8">
        <f t="shared" si="0"/>
        <v>215</v>
      </c>
      <c r="F40" s="8">
        <f t="shared" si="5"/>
        <v>76</v>
      </c>
      <c r="G40" s="12" t="s">
        <v>75</v>
      </c>
      <c r="H40" s="37">
        <v>0</v>
      </c>
      <c r="I40" s="10">
        <v>215</v>
      </c>
      <c r="J40" s="8">
        <f t="shared" si="1"/>
        <v>215</v>
      </c>
      <c r="K40" s="2"/>
      <c r="L40" s="2"/>
      <c r="M40" s="2"/>
      <c r="N40" s="2"/>
      <c r="O40" s="2"/>
      <c r="P40" s="2"/>
      <c r="Q40" s="2"/>
    </row>
    <row r="41" spans="1:17" ht="15.75" customHeight="1" x14ac:dyDescent="0.25">
      <c r="A41" s="8">
        <f t="shared" si="4"/>
        <v>29</v>
      </c>
      <c r="B41" s="9" t="s">
        <v>76</v>
      </c>
      <c r="C41" s="37">
        <v>0</v>
      </c>
      <c r="D41" s="10">
        <v>215</v>
      </c>
      <c r="E41" s="8">
        <f t="shared" si="0"/>
        <v>215</v>
      </c>
      <c r="F41" s="8">
        <f t="shared" si="5"/>
        <v>77</v>
      </c>
      <c r="G41" s="12" t="s">
        <v>77</v>
      </c>
      <c r="H41" s="37">
        <v>0</v>
      </c>
      <c r="I41" s="10">
        <v>215</v>
      </c>
      <c r="J41" s="8">
        <f t="shared" si="1"/>
        <v>215</v>
      </c>
      <c r="K41" s="2"/>
      <c r="L41" s="2"/>
      <c r="M41" s="2"/>
      <c r="N41" s="2"/>
      <c r="O41" s="2"/>
      <c r="P41" s="2"/>
      <c r="Q41" s="2"/>
    </row>
    <row r="42" spans="1:17" ht="15.75" customHeight="1" x14ac:dyDescent="0.25">
      <c r="A42" s="8">
        <f t="shared" si="4"/>
        <v>30</v>
      </c>
      <c r="B42" s="9" t="s">
        <v>78</v>
      </c>
      <c r="C42" s="37">
        <v>0</v>
      </c>
      <c r="D42" s="10">
        <v>215</v>
      </c>
      <c r="E42" s="8">
        <f t="shared" si="0"/>
        <v>215</v>
      </c>
      <c r="F42" s="8">
        <f t="shared" si="5"/>
        <v>78</v>
      </c>
      <c r="G42" s="12" t="s">
        <v>79</v>
      </c>
      <c r="H42" s="37">
        <v>0</v>
      </c>
      <c r="I42" s="10">
        <v>215</v>
      </c>
      <c r="J42" s="8">
        <f t="shared" si="1"/>
        <v>215</v>
      </c>
      <c r="K42" s="2"/>
      <c r="L42" s="2"/>
      <c r="M42" s="2"/>
      <c r="N42" s="2"/>
      <c r="O42" s="2"/>
      <c r="P42" s="2"/>
      <c r="Q42" s="2"/>
    </row>
    <row r="43" spans="1:17" ht="15.75" customHeight="1" x14ac:dyDescent="0.25">
      <c r="A43" s="8">
        <f t="shared" si="4"/>
        <v>31</v>
      </c>
      <c r="B43" s="9" t="s">
        <v>80</v>
      </c>
      <c r="C43" s="37">
        <v>0</v>
      </c>
      <c r="D43" s="10">
        <v>215</v>
      </c>
      <c r="E43" s="8">
        <f t="shared" si="0"/>
        <v>215</v>
      </c>
      <c r="F43" s="8">
        <f t="shared" si="5"/>
        <v>79</v>
      </c>
      <c r="G43" s="12" t="s">
        <v>81</v>
      </c>
      <c r="H43" s="37">
        <v>0</v>
      </c>
      <c r="I43" s="10">
        <v>215</v>
      </c>
      <c r="J43" s="8">
        <f t="shared" si="1"/>
        <v>215</v>
      </c>
      <c r="K43" s="2"/>
      <c r="L43" s="2"/>
      <c r="M43" s="2"/>
      <c r="N43" s="2"/>
      <c r="O43" s="2"/>
      <c r="P43" s="2"/>
      <c r="Q43" s="2"/>
    </row>
    <row r="44" spans="1:17" ht="15.75" customHeight="1" x14ac:dyDescent="0.25">
      <c r="A44" s="8">
        <f t="shared" si="4"/>
        <v>32</v>
      </c>
      <c r="B44" s="9" t="s">
        <v>82</v>
      </c>
      <c r="C44" s="37">
        <v>0</v>
      </c>
      <c r="D44" s="10">
        <v>215</v>
      </c>
      <c r="E44" s="8">
        <f t="shared" si="0"/>
        <v>215</v>
      </c>
      <c r="F44" s="8">
        <f t="shared" si="5"/>
        <v>80</v>
      </c>
      <c r="G44" s="12" t="s">
        <v>83</v>
      </c>
      <c r="H44" s="37">
        <v>0</v>
      </c>
      <c r="I44" s="10">
        <v>215</v>
      </c>
      <c r="J44" s="8">
        <f t="shared" si="1"/>
        <v>215</v>
      </c>
      <c r="K44" s="2"/>
      <c r="L44" s="2"/>
      <c r="M44" s="2"/>
      <c r="N44" s="2"/>
      <c r="O44" s="2"/>
      <c r="P44" s="2"/>
      <c r="Q44" s="2"/>
    </row>
    <row r="45" spans="1:17" ht="15.75" customHeight="1" x14ac:dyDescent="0.25">
      <c r="A45" s="8">
        <f t="shared" si="4"/>
        <v>33</v>
      </c>
      <c r="B45" s="9" t="s">
        <v>84</v>
      </c>
      <c r="C45" s="37">
        <v>0</v>
      </c>
      <c r="D45" s="10">
        <v>215</v>
      </c>
      <c r="E45" s="8">
        <f t="shared" si="0"/>
        <v>215</v>
      </c>
      <c r="F45" s="8">
        <f t="shared" si="5"/>
        <v>81</v>
      </c>
      <c r="G45" s="12" t="s">
        <v>85</v>
      </c>
      <c r="H45" s="37">
        <v>0</v>
      </c>
      <c r="I45" s="10">
        <v>215</v>
      </c>
      <c r="J45" s="8">
        <f t="shared" si="1"/>
        <v>215</v>
      </c>
      <c r="K45" s="2"/>
      <c r="L45" s="2"/>
      <c r="M45" s="2"/>
      <c r="N45" s="2"/>
      <c r="O45" s="2"/>
      <c r="P45" s="2"/>
      <c r="Q45" s="2"/>
    </row>
    <row r="46" spans="1:17" ht="15.75" customHeight="1" x14ac:dyDescent="0.25">
      <c r="A46" s="8">
        <f t="shared" si="4"/>
        <v>34</v>
      </c>
      <c r="B46" s="9" t="s">
        <v>86</v>
      </c>
      <c r="C46" s="37">
        <v>0</v>
      </c>
      <c r="D46" s="10">
        <v>215</v>
      </c>
      <c r="E46" s="8">
        <f t="shared" si="0"/>
        <v>215</v>
      </c>
      <c r="F46" s="8">
        <f t="shared" si="5"/>
        <v>82</v>
      </c>
      <c r="G46" s="12" t="s">
        <v>87</v>
      </c>
      <c r="H46" s="37">
        <v>0</v>
      </c>
      <c r="I46" s="10">
        <v>215</v>
      </c>
      <c r="J46" s="8">
        <f t="shared" si="1"/>
        <v>215</v>
      </c>
      <c r="K46" s="2"/>
      <c r="L46" s="2"/>
      <c r="M46" s="2"/>
      <c r="N46" s="2"/>
      <c r="O46" s="2"/>
      <c r="P46" s="2"/>
      <c r="Q46" s="2"/>
    </row>
    <row r="47" spans="1:17" ht="15.75" customHeight="1" x14ac:dyDescent="0.25">
      <c r="A47" s="8">
        <f t="shared" si="4"/>
        <v>35</v>
      </c>
      <c r="B47" s="9" t="s">
        <v>88</v>
      </c>
      <c r="C47" s="37">
        <v>0</v>
      </c>
      <c r="D47" s="10">
        <v>215</v>
      </c>
      <c r="E47" s="8">
        <f t="shared" si="0"/>
        <v>215</v>
      </c>
      <c r="F47" s="8">
        <f t="shared" si="5"/>
        <v>83</v>
      </c>
      <c r="G47" s="12" t="s">
        <v>89</v>
      </c>
      <c r="H47" s="37">
        <v>0</v>
      </c>
      <c r="I47" s="10">
        <v>215</v>
      </c>
      <c r="J47" s="8">
        <f t="shared" si="1"/>
        <v>215</v>
      </c>
      <c r="K47" s="2"/>
      <c r="L47" s="2"/>
      <c r="M47" s="2"/>
      <c r="N47" s="2"/>
      <c r="O47" s="2"/>
      <c r="P47" s="2"/>
      <c r="Q47" s="2"/>
    </row>
    <row r="48" spans="1:17" ht="15.75" customHeight="1" x14ac:dyDescent="0.25">
      <c r="A48" s="8">
        <f t="shared" si="4"/>
        <v>36</v>
      </c>
      <c r="B48" s="9" t="s">
        <v>90</v>
      </c>
      <c r="C48" s="37">
        <v>0</v>
      </c>
      <c r="D48" s="10">
        <v>215</v>
      </c>
      <c r="E48" s="8">
        <f t="shared" si="0"/>
        <v>215</v>
      </c>
      <c r="F48" s="8">
        <f t="shared" si="5"/>
        <v>84</v>
      </c>
      <c r="G48" s="12" t="s">
        <v>91</v>
      </c>
      <c r="H48" s="37">
        <v>0</v>
      </c>
      <c r="I48" s="10">
        <v>215</v>
      </c>
      <c r="J48" s="8">
        <f t="shared" si="1"/>
        <v>215</v>
      </c>
      <c r="K48" s="2"/>
      <c r="L48" s="2"/>
      <c r="M48" s="2"/>
      <c r="N48" s="2"/>
      <c r="O48" s="2"/>
      <c r="P48" s="2"/>
      <c r="Q48" s="2"/>
    </row>
    <row r="49" spans="1:17" ht="15.75" customHeight="1" x14ac:dyDescent="0.25">
      <c r="A49" s="8">
        <f t="shared" si="4"/>
        <v>37</v>
      </c>
      <c r="B49" s="9" t="s">
        <v>92</v>
      </c>
      <c r="C49" s="37">
        <v>0</v>
      </c>
      <c r="D49" s="10">
        <v>215</v>
      </c>
      <c r="E49" s="8">
        <f t="shared" si="0"/>
        <v>215</v>
      </c>
      <c r="F49" s="8">
        <f t="shared" si="5"/>
        <v>85</v>
      </c>
      <c r="G49" s="12" t="s">
        <v>93</v>
      </c>
      <c r="H49" s="37">
        <v>0</v>
      </c>
      <c r="I49" s="10">
        <v>215</v>
      </c>
      <c r="J49" s="8">
        <f t="shared" si="1"/>
        <v>215</v>
      </c>
      <c r="K49" s="2"/>
      <c r="L49" s="2"/>
      <c r="M49" s="2"/>
      <c r="N49" s="2"/>
      <c r="O49" s="2"/>
      <c r="P49" s="2"/>
      <c r="Q49" s="2"/>
    </row>
    <row r="50" spans="1:17" ht="15.75" customHeight="1" x14ac:dyDescent="0.25">
      <c r="A50" s="8">
        <f t="shared" si="4"/>
        <v>38</v>
      </c>
      <c r="B50" s="12" t="s">
        <v>94</v>
      </c>
      <c r="C50" s="37">
        <v>0</v>
      </c>
      <c r="D50" s="10">
        <v>215</v>
      </c>
      <c r="E50" s="8">
        <f t="shared" si="0"/>
        <v>215</v>
      </c>
      <c r="F50" s="8">
        <f t="shared" si="5"/>
        <v>86</v>
      </c>
      <c r="G50" s="12" t="s">
        <v>95</v>
      </c>
      <c r="H50" s="37">
        <v>0</v>
      </c>
      <c r="I50" s="10">
        <v>215</v>
      </c>
      <c r="J50" s="8">
        <f t="shared" si="1"/>
        <v>215</v>
      </c>
      <c r="K50" s="2"/>
      <c r="L50" s="2"/>
      <c r="M50" s="2"/>
      <c r="N50" s="2"/>
      <c r="O50" s="2"/>
      <c r="P50" s="2"/>
      <c r="Q50" s="2"/>
    </row>
    <row r="51" spans="1:17" ht="15.75" customHeight="1" x14ac:dyDescent="0.25">
      <c r="A51" s="8">
        <f t="shared" si="4"/>
        <v>39</v>
      </c>
      <c r="B51" s="12" t="s">
        <v>96</v>
      </c>
      <c r="C51" s="37">
        <v>0</v>
      </c>
      <c r="D51" s="10">
        <v>215</v>
      </c>
      <c r="E51" s="8">
        <f t="shared" si="0"/>
        <v>215</v>
      </c>
      <c r="F51" s="8">
        <f t="shared" si="5"/>
        <v>87</v>
      </c>
      <c r="G51" s="12" t="s">
        <v>97</v>
      </c>
      <c r="H51" s="37">
        <v>0</v>
      </c>
      <c r="I51" s="10">
        <v>215</v>
      </c>
      <c r="J51" s="8">
        <f t="shared" si="1"/>
        <v>215</v>
      </c>
      <c r="K51" s="2"/>
      <c r="L51" s="2"/>
      <c r="M51" s="2"/>
      <c r="N51" s="2"/>
      <c r="O51" s="2"/>
      <c r="P51" s="2"/>
      <c r="Q51" s="2"/>
    </row>
    <row r="52" spans="1:17" ht="15.75" customHeight="1" x14ac:dyDescent="0.25">
      <c r="A52" s="8">
        <f t="shared" si="4"/>
        <v>40</v>
      </c>
      <c r="B52" s="12" t="s">
        <v>98</v>
      </c>
      <c r="C52" s="37">
        <v>0</v>
      </c>
      <c r="D52" s="10">
        <v>215</v>
      </c>
      <c r="E52" s="8">
        <f t="shared" si="0"/>
        <v>215</v>
      </c>
      <c r="F52" s="8">
        <f t="shared" si="5"/>
        <v>88</v>
      </c>
      <c r="G52" s="12" t="s">
        <v>99</v>
      </c>
      <c r="H52" s="37">
        <v>0</v>
      </c>
      <c r="I52" s="10">
        <v>215</v>
      </c>
      <c r="J52" s="8">
        <f t="shared" si="1"/>
        <v>215</v>
      </c>
      <c r="K52" s="2"/>
      <c r="L52" s="2"/>
      <c r="M52" s="2"/>
      <c r="N52" s="2"/>
      <c r="O52" s="2"/>
      <c r="P52" s="2"/>
      <c r="Q52" s="2"/>
    </row>
    <row r="53" spans="1:17" ht="15.75" customHeight="1" x14ac:dyDescent="0.25">
      <c r="A53" s="8">
        <f t="shared" si="4"/>
        <v>41</v>
      </c>
      <c r="B53" s="12" t="s">
        <v>100</v>
      </c>
      <c r="C53" s="37">
        <v>0</v>
      </c>
      <c r="D53" s="10">
        <v>215</v>
      </c>
      <c r="E53" s="8">
        <f t="shared" si="0"/>
        <v>215</v>
      </c>
      <c r="F53" s="8">
        <f t="shared" si="5"/>
        <v>89</v>
      </c>
      <c r="G53" s="12" t="s">
        <v>101</v>
      </c>
      <c r="H53" s="37">
        <v>0</v>
      </c>
      <c r="I53" s="10">
        <v>215</v>
      </c>
      <c r="J53" s="8">
        <f t="shared" si="1"/>
        <v>215</v>
      </c>
      <c r="K53" s="2"/>
      <c r="L53" s="13"/>
      <c r="M53" s="13"/>
      <c r="N53" s="13"/>
      <c r="O53" s="2"/>
      <c r="P53" s="2"/>
      <c r="Q53" s="2"/>
    </row>
    <row r="54" spans="1:17" ht="15.75" customHeight="1" x14ac:dyDescent="0.25">
      <c r="A54" s="8">
        <f t="shared" si="4"/>
        <v>42</v>
      </c>
      <c r="B54" s="12" t="s">
        <v>102</v>
      </c>
      <c r="C54" s="37">
        <v>0</v>
      </c>
      <c r="D54" s="10">
        <v>215</v>
      </c>
      <c r="E54" s="8">
        <f t="shared" si="0"/>
        <v>215</v>
      </c>
      <c r="F54" s="8">
        <f t="shared" si="5"/>
        <v>90</v>
      </c>
      <c r="G54" s="12" t="s">
        <v>103</v>
      </c>
      <c r="H54" s="37">
        <v>0</v>
      </c>
      <c r="I54" s="10">
        <v>215</v>
      </c>
      <c r="J54" s="8">
        <f t="shared" si="1"/>
        <v>215</v>
      </c>
      <c r="K54" s="2"/>
      <c r="L54" s="13"/>
      <c r="M54" s="13"/>
      <c r="N54" s="13"/>
      <c r="O54" s="2"/>
      <c r="P54" s="2"/>
      <c r="Q54" s="2"/>
    </row>
    <row r="55" spans="1:17" ht="15.75" customHeight="1" x14ac:dyDescent="0.25">
      <c r="A55" s="8">
        <f t="shared" si="4"/>
        <v>43</v>
      </c>
      <c r="B55" s="12" t="s">
        <v>104</v>
      </c>
      <c r="C55" s="37">
        <v>0</v>
      </c>
      <c r="D55" s="10">
        <v>215</v>
      </c>
      <c r="E55" s="8">
        <f t="shared" si="0"/>
        <v>215</v>
      </c>
      <c r="F55" s="8">
        <f t="shared" si="5"/>
        <v>91</v>
      </c>
      <c r="G55" s="12" t="s">
        <v>105</v>
      </c>
      <c r="H55" s="37">
        <v>0</v>
      </c>
      <c r="I55" s="10">
        <v>215</v>
      </c>
      <c r="J55" s="8">
        <f t="shared" si="1"/>
        <v>215</v>
      </c>
      <c r="K55" s="2"/>
      <c r="L55" s="13"/>
      <c r="M55" s="13"/>
      <c r="N55" s="13"/>
      <c r="O55" s="2"/>
      <c r="P55" s="2"/>
      <c r="Q55" s="2"/>
    </row>
    <row r="56" spans="1:17" ht="15.75" customHeight="1" x14ac:dyDescent="0.25">
      <c r="A56" s="8">
        <f t="shared" si="4"/>
        <v>44</v>
      </c>
      <c r="B56" s="12" t="s">
        <v>106</v>
      </c>
      <c r="C56" s="37">
        <v>0</v>
      </c>
      <c r="D56" s="10">
        <v>215</v>
      </c>
      <c r="E56" s="8">
        <f t="shared" si="0"/>
        <v>215</v>
      </c>
      <c r="F56" s="8">
        <f t="shared" si="5"/>
        <v>92</v>
      </c>
      <c r="G56" s="12" t="s">
        <v>107</v>
      </c>
      <c r="H56" s="37">
        <v>0</v>
      </c>
      <c r="I56" s="10">
        <v>215</v>
      </c>
      <c r="J56" s="8">
        <f t="shared" si="1"/>
        <v>215</v>
      </c>
      <c r="K56" s="2"/>
      <c r="L56" s="13"/>
      <c r="M56" s="13"/>
      <c r="N56" s="13"/>
      <c r="O56" s="2"/>
      <c r="P56" s="2"/>
      <c r="Q56" s="2"/>
    </row>
    <row r="57" spans="1:17" ht="15.75" customHeight="1" x14ac:dyDescent="0.25">
      <c r="A57" s="8">
        <f t="shared" si="4"/>
        <v>45</v>
      </c>
      <c r="B57" s="12" t="s">
        <v>108</v>
      </c>
      <c r="C57" s="37">
        <v>0</v>
      </c>
      <c r="D57" s="10">
        <v>215</v>
      </c>
      <c r="E57" s="8">
        <f t="shared" si="0"/>
        <v>215</v>
      </c>
      <c r="F57" s="8">
        <f t="shared" si="5"/>
        <v>93</v>
      </c>
      <c r="G57" s="12" t="s">
        <v>109</v>
      </c>
      <c r="H57" s="37">
        <v>0</v>
      </c>
      <c r="I57" s="10">
        <v>215</v>
      </c>
      <c r="J57" s="8">
        <f t="shared" si="1"/>
        <v>215</v>
      </c>
      <c r="K57" s="2"/>
      <c r="L57" s="14"/>
      <c r="M57" s="13"/>
      <c r="N57" s="15"/>
      <c r="O57" s="2"/>
      <c r="P57" s="2"/>
      <c r="Q57" s="2"/>
    </row>
    <row r="58" spans="1:17" ht="15.75" customHeight="1" x14ac:dyDescent="0.25">
      <c r="A58" s="8">
        <f t="shared" si="4"/>
        <v>46</v>
      </c>
      <c r="B58" s="12" t="s">
        <v>110</v>
      </c>
      <c r="C58" s="37">
        <v>0</v>
      </c>
      <c r="D58" s="10">
        <v>215</v>
      </c>
      <c r="E58" s="8">
        <f t="shared" si="0"/>
        <v>215</v>
      </c>
      <c r="F58" s="8">
        <f t="shared" si="5"/>
        <v>94</v>
      </c>
      <c r="G58" s="12" t="s">
        <v>111</v>
      </c>
      <c r="H58" s="37">
        <v>0</v>
      </c>
      <c r="I58" s="10">
        <v>215</v>
      </c>
      <c r="J58" s="8">
        <f t="shared" si="1"/>
        <v>215</v>
      </c>
      <c r="K58" s="2"/>
      <c r="L58" s="16"/>
      <c r="M58" s="13"/>
      <c r="N58" s="15"/>
      <c r="O58" s="2"/>
      <c r="P58" s="2"/>
      <c r="Q58" s="2"/>
    </row>
    <row r="59" spans="1:17" ht="15.75" customHeight="1" x14ac:dyDescent="0.25">
      <c r="A59" s="17">
        <f t="shared" si="4"/>
        <v>47</v>
      </c>
      <c r="B59" s="18" t="s">
        <v>112</v>
      </c>
      <c r="C59" s="37">
        <v>0</v>
      </c>
      <c r="D59" s="10">
        <v>215</v>
      </c>
      <c r="E59" s="17">
        <f t="shared" si="0"/>
        <v>215</v>
      </c>
      <c r="F59" s="17">
        <f t="shared" si="5"/>
        <v>95</v>
      </c>
      <c r="G59" s="18" t="s">
        <v>113</v>
      </c>
      <c r="H59" s="37">
        <v>0</v>
      </c>
      <c r="I59" s="10">
        <v>215</v>
      </c>
      <c r="J59" s="17">
        <f t="shared" si="1"/>
        <v>215</v>
      </c>
      <c r="K59" s="2"/>
      <c r="L59" s="16"/>
      <c r="M59" s="19"/>
      <c r="N59" s="15"/>
      <c r="O59" s="2"/>
      <c r="P59" s="2"/>
      <c r="Q59" s="2"/>
    </row>
    <row r="60" spans="1:17" ht="15.75" customHeight="1" x14ac:dyDescent="0.25">
      <c r="A60" s="17">
        <f t="shared" si="4"/>
        <v>48</v>
      </c>
      <c r="B60" s="18" t="s">
        <v>114</v>
      </c>
      <c r="C60" s="37">
        <v>0</v>
      </c>
      <c r="D60" s="10">
        <v>215</v>
      </c>
      <c r="E60" s="17">
        <f t="shared" si="0"/>
        <v>215</v>
      </c>
      <c r="F60" s="17">
        <f t="shared" si="5"/>
        <v>96</v>
      </c>
      <c r="G60" s="18" t="s">
        <v>115</v>
      </c>
      <c r="H60" s="37">
        <v>0</v>
      </c>
      <c r="I60" s="10">
        <v>215</v>
      </c>
      <c r="J60" s="17">
        <f t="shared" si="1"/>
        <v>215</v>
      </c>
      <c r="K60" s="2"/>
      <c r="L60" s="16"/>
      <c r="M60" s="19"/>
      <c r="N60" s="2"/>
      <c r="O60" s="2"/>
      <c r="P60" s="2"/>
      <c r="Q60" s="2"/>
    </row>
    <row r="61" spans="1:17" ht="30.75" customHeight="1" x14ac:dyDescent="0.3">
      <c r="A61" s="120" t="s">
        <v>116</v>
      </c>
      <c r="B61" s="121"/>
      <c r="C61" s="121"/>
      <c r="D61" s="122"/>
      <c r="E61" s="123" t="s">
        <v>117</v>
      </c>
      <c r="F61" s="124"/>
      <c r="G61" s="124"/>
      <c r="H61" s="124"/>
      <c r="I61" s="124"/>
      <c r="J61" s="125"/>
      <c r="K61" s="2"/>
      <c r="L61" s="14"/>
      <c r="M61" s="2"/>
      <c r="N61" s="2"/>
      <c r="O61" s="2"/>
      <c r="P61" s="2"/>
      <c r="Q61" s="2"/>
    </row>
    <row r="62" spans="1:17" ht="36" customHeight="1" x14ac:dyDescent="0.25">
      <c r="A62" s="128" t="s">
        <v>130</v>
      </c>
      <c r="B62" s="129"/>
      <c r="C62" s="129"/>
      <c r="D62" s="129"/>
      <c r="E62" s="129"/>
      <c r="F62" s="129"/>
      <c r="G62" s="130"/>
      <c r="H62" s="20" t="s">
        <v>118</v>
      </c>
      <c r="I62" s="20" t="s">
        <v>119</v>
      </c>
      <c r="J62" s="20" t="s">
        <v>120</v>
      </c>
      <c r="K62" s="2"/>
      <c r="L62" s="16"/>
      <c r="M62" s="7"/>
      <c r="N62" s="7"/>
      <c r="O62" s="7"/>
      <c r="P62" s="7"/>
      <c r="Q62" s="7"/>
    </row>
    <row r="63" spans="1:17" ht="22.5" customHeight="1" x14ac:dyDescent="0.25">
      <c r="A63" s="131"/>
      <c r="B63" s="132"/>
      <c r="C63" s="132"/>
      <c r="D63" s="132"/>
      <c r="E63" s="135" t="s">
        <v>217</v>
      </c>
      <c r="F63" s="136"/>
      <c r="G63" s="137"/>
      <c r="H63" s="21">
        <v>0</v>
      </c>
      <c r="I63" s="21">
        <v>5.43</v>
      </c>
      <c r="J63" s="21">
        <f>H63+I63</f>
        <v>5.43</v>
      </c>
      <c r="K63" s="2"/>
      <c r="L63" s="22">
        <v>200</v>
      </c>
      <c r="M63" s="32">
        <f>L63/1000</f>
        <v>0.2</v>
      </c>
      <c r="N63" s="4"/>
      <c r="O63" s="7"/>
      <c r="P63" s="7"/>
      <c r="Q63" s="7"/>
    </row>
    <row r="64" spans="1:17" ht="25.5" customHeight="1" x14ac:dyDescent="0.25">
      <c r="A64" s="133"/>
      <c r="B64" s="134"/>
      <c r="C64" s="134"/>
      <c r="D64" s="134"/>
      <c r="E64" s="138" t="s">
        <v>218</v>
      </c>
      <c r="F64" s="139"/>
      <c r="G64" s="140"/>
      <c r="H64" s="36">
        <f>K81</f>
        <v>0</v>
      </c>
      <c r="I64" s="36">
        <f>L81</f>
        <v>0.2</v>
      </c>
      <c r="J64" s="36">
        <f>H64+I64</f>
        <v>0.2</v>
      </c>
      <c r="K64" s="2"/>
      <c r="L64" s="24"/>
      <c r="M64" s="24"/>
      <c r="N64" s="4"/>
      <c r="O64" s="7"/>
      <c r="P64" s="7"/>
      <c r="Q64" s="7"/>
    </row>
    <row r="65" spans="1:17" ht="16.5" customHeight="1" x14ac:dyDescent="0.25">
      <c r="A65" s="25"/>
      <c r="B65" s="7" t="s">
        <v>121</v>
      </c>
      <c r="C65" s="7"/>
      <c r="D65" s="7"/>
      <c r="E65" s="7"/>
      <c r="F65" s="7"/>
      <c r="G65" s="7"/>
      <c r="H65" s="7"/>
      <c r="I65" s="7"/>
      <c r="J65" s="26"/>
      <c r="K65" s="2"/>
      <c r="L65" s="4"/>
      <c r="M65" s="4"/>
      <c r="N65" s="4"/>
      <c r="O65" s="23" t="s">
        <v>122</v>
      </c>
      <c r="P65" s="23" t="s">
        <v>123</v>
      </c>
      <c r="Q65" s="7"/>
    </row>
    <row r="66" spans="1:17" ht="31.5" customHeight="1" x14ac:dyDescent="0.25">
      <c r="A66" s="141" t="s">
        <v>219</v>
      </c>
      <c r="B66" s="142"/>
      <c r="C66" s="142"/>
      <c r="D66" s="142"/>
      <c r="E66" s="142"/>
      <c r="F66" s="142"/>
      <c r="G66" s="142"/>
      <c r="H66" s="142"/>
      <c r="I66" s="142"/>
      <c r="J66" s="143"/>
      <c r="K66" s="2" t="s">
        <v>124</v>
      </c>
      <c r="L66" s="24"/>
      <c r="M66" s="27">
        <v>2.8000000000000001E-2</v>
      </c>
      <c r="N66" s="28">
        <v>0.56799999999999995</v>
      </c>
      <c r="O66" s="29">
        <f>M66+N66</f>
        <v>0.59599999999999997</v>
      </c>
      <c r="P66" s="29">
        <f>O66/J63*100</f>
        <v>10.976058931860038</v>
      </c>
      <c r="Q66" s="7"/>
    </row>
    <row r="67" spans="1:17" ht="25.5" customHeight="1" x14ac:dyDescent="0.25">
      <c r="A67" s="30"/>
      <c r="B67" s="31"/>
      <c r="C67" s="31"/>
      <c r="D67" s="31"/>
      <c r="E67" s="31"/>
      <c r="F67" s="31"/>
      <c r="G67" s="31"/>
      <c r="H67" s="144" t="s">
        <v>125</v>
      </c>
      <c r="I67" s="145"/>
      <c r="J67" s="146"/>
      <c r="K67" s="2"/>
      <c r="L67" s="4"/>
      <c r="M67" s="29">
        <f>H63+H64</f>
        <v>0</v>
      </c>
      <c r="N67" s="29">
        <f>I63+I64-N66-(2*0.018)-M66</f>
        <v>4.9980000000000011</v>
      </c>
      <c r="O67" s="7"/>
      <c r="P67" s="7"/>
      <c r="Q67" s="7"/>
    </row>
    <row r="68" spans="1:17" ht="33.75" customHeight="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4"/>
      <c r="M68" s="32">
        <f>M67/24</f>
        <v>0</v>
      </c>
      <c r="N68" s="32">
        <f>N67/24</f>
        <v>0.20825000000000005</v>
      </c>
      <c r="O68" s="23"/>
      <c r="P68" s="32">
        <f>M68+N68</f>
        <v>0.20825000000000005</v>
      </c>
      <c r="Q68" s="7"/>
    </row>
    <row r="69" spans="1:17" ht="15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7"/>
      <c r="M69" s="29">
        <f>M68*1000</f>
        <v>0</v>
      </c>
      <c r="N69" s="29">
        <f>N68*1000</f>
        <v>208.25000000000006</v>
      </c>
      <c r="O69" s="23"/>
      <c r="P69" s="29">
        <f>M69+N69</f>
        <v>208.25000000000006</v>
      </c>
      <c r="Q69" s="7"/>
    </row>
    <row r="70" spans="1:17" ht="15.75" customHeight="1" x14ac:dyDescent="0.25">
      <c r="A70" s="2"/>
      <c r="B70" s="2"/>
      <c r="C70" s="2"/>
      <c r="D70" s="2"/>
      <c r="E70" s="2"/>
      <c r="F70" s="2" t="s">
        <v>124</v>
      </c>
      <c r="G70" s="2"/>
      <c r="H70" s="2"/>
      <c r="I70" s="2"/>
      <c r="J70" s="2"/>
      <c r="K70" s="2"/>
      <c r="L70" s="2"/>
      <c r="M70" s="34"/>
      <c r="N70" s="34"/>
      <c r="O70" s="2"/>
      <c r="P70" s="2"/>
      <c r="Q70" s="2"/>
    </row>
    <row r="71" spans="1:17" ht="15.75" customHeight="1" x14ac:dyDescent="0.25">
      <c r="A71" s="126"/>
      <c r="B71" s="127"/>
      <c r="C71" s="127"/>
      <c r="D71" s="127"/>
      <c r="E71" s="72"/>
      <c r="F71" s="2"/>
      <c r="G71" s="2"/>
      <c r="H71" s="2"/>
      <c r="I71" s="2"/>
      <c r="J71" s="72"/>
      <c r="K71" s="2"/>
      <c r="L71" s="2"/>
      <c r="M71" s="2"/>
      <c r="N71" s="2"/>
      <c r="O71" s="2"/>
      <c r="P71" s="2"/>
      <c r="Q71" s="2"/>
    </row>
    <row r="72" spans="1:17" ht="15.75" customHeight="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</row>
    <row r="73" spans="1:17" ht="15.75" customHeight="1" x14ac:dyDescent="0.25">
      <c r="A73" s="2"/>
      <c r="B73" s="2"/>
      <c r="C73" s="2"/>
      <c r="D73" s="2"/>
      <c r="E73" s="33"/>
      <c r="F73" s="2"/>
      <c r="G73" s="2"/>
      <c r="H73" s="2"/>
      <c r="I73" s="2"/>
      <c r="J73" s="2"/>
      <c r="K73" s="16"/>
      <c r="L73" s="16"/>
      <c r="M73" s="2"/>
      <c r="N73" s="2"/>
      <c r="O73" s="2"/>
      <c r="P73" s="2"/>
      <c r="Q73" s="2"/>
    </row>
    <row r="74" spans="1:17" ht="15.75" customHeight="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16"/>
      <c r="L74" s="16"/>
      <c r="M74" s="2"/>
      <c r="N74" s="2"/>
      <c r="O74" s="2"/>
      <c r="P74" s="2"/>
      <c r="Q74" s="2"/>
    </row>
    <row r="75" spans="1:17" ht="15.7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16"/>
      <c r="L75" s="16"/>
      <c r="M75" s="2"/>
      <c r="N75" s="2"/>
      <c r="O75" s="2"/>
      <c r="P75" s="2"/>
      <c r="Q75" s="2"/>
    </row>
    <row r="76" spans="1:17" ht="15.7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</row>
    <row r="77" spans="1:17" ht="15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 ht="15.7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17" ht="15.7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3" t="s">
        <v>126</v>
      </c>
      <c r="L79" s="23" t="s">
        <v>127</v>
      </c>
      <c r="M79" s="23" t="s">
        <v>128</v>
      </c>
      <c r="N79" s="23" t="s">
        <v>129</v>
      </c>
      <c r="O79" s="2"/>
      <c r="P79" s="2"/>
      <c r="Q79" s="2"/>
    </row>
    <row r="80" spans="1:17" ht="15.7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9">
        <v>0</v>
      </c>
      <c r="L80" s="29">
        <v>0.17599999999999999</v>
      </c>
      <c r="M80" s="32">
        <f>K80+L80</f>
        <v>0.17599999999999999</v>
      </c>
      <c r="N80" s="32">
        <f>M80-M63</f>
        <v>-2.4000000000000021E-2</v>
      </c>
      <c r="O80" s="2"/>
      <c r="P80" s="2"/>
      <c r="Q80" s="2"/>
    </row>
    <row r="81" spans="1:17" ht="15.7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35">
        <v>0</v>
      </c>
      <c r="L81" s="35">
        <f>L80-N80</f>
        <v>0.2</v>
      </c>
      <c r="M81" s="32">
        <f>K81+L81</f>
        <v>0.2</v>
      </c>
      <c r="N81" s="32">
        <f>N80/2</f>
        <v>-1.2000000000000011E-2</v>
      </c>
      <c r="O81" s="2"/>
      <c r="P81" s="2"/>
      <c r="Q81" s="2"/>
    </row>
    <row r="82" spans="1:17" ht="15.7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</row>
    <row r="83" spans="1:17" ht="15.7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1:17" ht="15.7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1:17" ht="15.7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1:17" ht="15.7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1:17" ht="15.7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1:17" ht="15.7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1:17" ht="15.7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1:17" ht="15.7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1:17" ht="15.7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1:17" ht="15.7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1:17" ht="15.7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1:17" ht="15.7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1:17" ht="15.7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1:17" ht="15.7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1:17" ht="15.7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1:17" ht="15.7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1:17" ht="15.7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spans="1:17" ht="15.7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</sheetData>
  <mergeCells count="37">
    <mergeCell ref="L11:L12"/>
    <mergeCell ref="M11:N11"/>
    <mergeCell ref="A1:J1"/>
    <mergeCell ref="A2:J2"/>
    <mergeCell ref="A3:J3"/>
    <mergeCell ref="A4:J4"/>
    <mergeCell ref="A5:B5"/>
    <mergeCell ref="C5:J5"/>
    <mergeCell ref="A6:B6"/>
    <mergeCell ref="C6:J6"/>
    <mergeCell ref="A7:B7"/>
    <mergeCell ref="C7:J7"/>
    <mergeCell ref="A8:B8"/>
    <mergeCell ref="C8:J8"/>
    <mergeCell ref="A9:B9"/>
    <mergeCell ref="C9:J9"/>
    <mergeCell ref="A10:B10"/>
    <mergeCell ref="C10:J10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A61:D61"/>
    <mergeCell ref="E61:J61"/>
    <mergeCell ref="A71:D71"/>
    <mergeCell ref="A62:G62"/>
    <mergeCell ref="A63:D64"/>
    <mergeCell ref="E63:G63"/>
    <mergeCell ref="E64:G64"/>
    <mergeCell ref="A66:J66"/>
    <mergeCell ref="H67:J67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0"/>
  <sheetViews>
    <sheetView topLeftCell="F1" workbookViewId="0">
      <selection activeCell="L11" sqref="L11:N38"/>
    </sheetView>
  </sheetViews>
  <sheetFormatPr defaultColWidth="14.42578125" defaultRowHeight="15" x14ac:dyDescent="0.25"/>
  <cols>
    <col min="1" max="1" width="10.5703125" style="75" customWidth="1"/>
    <col min="2" max="2" width="18.5703125" style="75" customWidth="1"/>
    <col min="3" max="4" width="12.7109375" style="75" customWidth="1"/>
    <col min="5" max="5" width="14.7109375" style="75" customWidth="1"/>
    <col min="6" max="6" width="12.42578125" style="75" customWidth="1"/>
    <col min="7" max="7" width="15.140625" style="75" customWidth="1"/>
    <col min="8" max="9" width="12.7109375" style="75" customWidth="1"/>
    <col min="10" max="10" width="15" style="75" customWidth="1"/>
    <col min="11" max="11" width="9.140625" style="75" customWidth="1"/>
    <col min="12" max="12" width="13" style="75" customWidth="1"/>
    <col min="13" max="13" width="12.7109375" style="75" customWidth="1"/>
    <col min="14" max="14" width="14.28515625" style="75" customWidth="1"/>
    <col min="15" max="15" width="7.85546875" style="75" customWidth="1"/>
    <col min="16" max="17" width="9.140625" style="75" customWidth="1"/>
    <col min="18" max="16384" width="14.42578125" style="75"/>
  </cols>
  <sheetData>
    <row r="1" spans="1:17" ht="24" x14ac:dyDescent="0.4">
      <c r="A1" s="101" t="s">
        <v>0</v>
      </c>
      <c r="B1" s="102"/>
      <c r="C1" s="102"/>
      <c r="D1" s="102"/>
      <c r="E1" s="102"/>
      <c r="F1" s="102"/>
      <c r="G1" s="102"/>
      <c r="H1" s="102"/>
      <c r="I1" s="102"/>
      <c r="J1" s="103"/>
      <c r="K1" s="1"/>
      <c r="L1" s="2"/>
      <c r="M1" s="2"/>
      <c r="N1" s="2"/>
      <c r="O1" s="3"/>
      <c r="P1" s="4" t="s">
        <v>1</v>
      </c>
      <c r="Q1" s="2"/>
    </row>
    <row r="2" spans="1:17" ht="18.75" x14ac:dyDescent="0.3">
      <c r="A2" s="104" t="s">
        <v>2</v>
      </c>
      <c r="B2" s="102"/>
      <c r="C2" s="102"/>
      <c r="D2" s="102"/>
      <c r="E2" s="102"/>
      <c r="F2" s="102"/>
      <c r="G2" s="102"/>
      <c r="H2" s="102"/>
      <c r="I2" s="102"/>
      <c r="J2" s="103"/>
      <c r="K2" s="2"/>
      <c r="L2" s="2"/>
      <c r="M2" s="2"/>
      <c r="N2" s="2"/>
      <c r="O2" s="5"/>
      <c r="P2" s="4" t="s">
        <v>3</v>
      </c>
      <c r="Q2" s="2"/>
    </row>
    <row r="3" spans="1:17" ht="18.75" customHeight="1" x14ac:dyDescent="0.25">
      <c r="A3" s="105" t="s">
        <v>221</v>
      </c>
      <c r="B3" s="106"/>
      <c r="C3" s="106"/>
      <c r="D3" s="106"/>
      <c r="E3" s="106"/>
      <c r="F3" s="106"/>
      <c r="G3" s="106"/>
      <c r="H3" s="106"/>
      <c r="I3" s="106"/>
      <c r="J3" s="107"/>
      <c r="K3" s="6"/>
      <c r="L3" s="6"/>
      <c r="N3" s="6"/>
      <c r="O3" s="6"/>
      <c r="P3" s="6"/>
      <c r="Q3" s="6"/>
    </row>
    <row r="4" spans="1:17" ht="24" x14ac:dyDescent="0.4">
      <c r="A4" s="101" t="s">
        <v>4</v>
      </c>
      <c r="B4" s="102"/>
      <c r="C4" s="102"/>
      <c r="D4" s="102"/>
      <c r="E4" s="102"/>
      <c r="F4" s="102"/>
      <c r="G4" s="102"/>
      <c r="H4" s="102"/>
      <c r="I4" s="102"/>
      <c r="J4" s="103"/>
      <c r="K4" s="2"/>
      <c r="L4" s="2"/>
      <c r="M4" s="6"/>
      <c r="N4" s="2"/>
      <c r="O4" s="2"/>
      <c r="P4" s="2"/>
      <c r="Q4" s="2"/>
    </row>
    <row r="5" spans="1:17" x14ac:dyDescent="0.25">
      <c r="A5" s="108" t="s">
        <v>5</v>
      </c>
      <c r="B5" s="103"/>
      <c r="C5" s="109" t="s">
        <v>6</v>
      </c>
      <c r="D5" s="102"/>
      <c r="E5" s="102"/>
      <c r="F5" s="102"/>
      <c r="G5" s="102"/>
      <c r="H5" s="102"/>
      <c r="I5" s="102"/>
      <c r="J5" s="103"/>
      <c r="K5" s="2"/>
      <c r="L5" s="2"/>
      <c r="M5" s="2"/>
      <c r="N5" s="2"/>
      <c r="O5" s="2"/>
      <c r="P5" s="2"/>
      <c r="Q5" s="2"/>
    </row>
    <row r="6" spans="1:17" ht="45" customHeight="1" x14ac:dyDescent="0.25">
      <c r="A6" s="110" t="s">
        <v>7</v>
      </c>
      <c r="B6" s="103"/>
      <c r="C6" s="111" t="s">
        <v>8</v>
      </c>
      <c r="D6" s="102"/>
      <c r="E6" s="102"/>
      <c r="F6" s="102"/>
      <c r="G6" s="102"/>
      <c r="H6" s="102"/>
      <c r="I6" s="102"/>
      <c r="J6" s="103"/>
      <c r="K6" s="2"/>
      <c r="L6" s="2"/>
      <c r="M6" s="2"/>
      <c r="N6" s="2"/>
      <c r="O6" s="2"/>
      <c r="P6" s="2"/>
      <c r="Q6" s="2"/>
    </row>
    <row r="7" spans="1:17" x14ac:dyDescent="0.25">
      <c r="A7" s="110" t="s">
        <v>9</v>
      </c>
      <c r="B7" s="103"/>
      <c r="C7" s="112" t="s">
        <v>10</v>
      </c>
      <c r="D7" s="102"/>
      <c r="E7" s="102"/>
      <c r="F7" s="102"/>
      <c r="G7" s="102"/>
      <c r="H7" s="102"/>
      <c r="I7" s="102"/>
      <c r="J7" s="103"/>
      <c r="K7" s="2"/>
      <c r="L7" s="2"/>
      <c r="M7" s="2"/>
      <c r="N7" s="2"/>
      <c r="O7" s="2"/>
      <c r="P7" s="2"/>
      <c r="Q7" s="2"/>
    </row>
    <row r="8" spans="1:17" x14ac:dyDescent="0.25">
      <c r="A8" s="110" t="s">
        <v>11</v>
      </c>
      <c r="B8" s="103"/>
      <c r="C8" s="112" t="s">
        <v>12</v>
      </c>
      <c r="D8" s="102"/>
      <c r="E8" s="102"/>
      <c r="F8" s="102"/>
      <c r="G8" s="102"/>
      <c r="H8" s="102"/>
      <c r="I8" s="102"/>
      <c r="J8" s="103"/>
      <c r="K8" s="2"/>
      <c r="L8" s="2"/>
      <c r="M8" s="2"/>
      <c r="N8" s="2"/>
      <c r="O8" s="2"/>
      <c r="P8" s="2"/>
      <c r="Q8" s="2"/>
    </row>
    <row r="9" spans="1:17" x14ac:dyDescent="0.25">
      <c r="A9" s="113" t="s">
        <v>13</v>
      </c>
      <c r="B9" s="103"/>
      <c r="C9" s="114" t="s">
        <v>222</v>
      </c>
      <c r="D9" s="115"/>
      <c r="E9" s="115"/>
      <c r="F9" s="115"/>
      <c r="G9" s="115"/>
      <c r="H9" s="115"/>
      <c r="I9" s="115"/>
      <c r="J9" s="116"/>
      <c r="K9" s="6"/>
      <c r="L9" s="6"/>
      <c r="M9" s="6"/>
      <c r="N9" s="6"/>
      <c r="O9" s="6"/>
      <c r="P9" s="6"/>
      <c r="Q9" s="6"/>
    </row>
    <row r="10" spans="1:17" x14ac:dyDescent="0.25">
      <c r="A10" s="110" t="s">
        <v>14</v>
      </c>
      <c r="B10" s="103"/>
      <c r="C10" s="114"/>
      <c r="D10" s="115"/>
      <c r="E10" s="115"/>
      <c r="F10" s="115"/>
      <c r="G10" s="115"/>
      <c r="H10" s="115"/>
      <c r="I10" s="115"/>
      <c r="J10" s="116"/>
      <c r="K10" s="2"/>
      <c r="L10" s="2"/>
      <c r="M10" s="2"/>
      <c r="N10" s="2"/>
      <c r="O10" s="2"/>
      <c r="P10" s="2"/>
      <c r="Q10" s="2"/>
    </row>
    <row r="11" spans="1:17" ht="33" customHeight="1" x14ac:dyDescent="0.25">
      <c r="A11" s="117" t="s">
        <v>15</v>
      </c>
      <c r="B11" s="117" t="s">
        <v>16</v>
      </c>
      <c r="C11" s="119" t="s">
        <v>17</v>
      </c>
      <c r="D11" s="119" t="s">
        <v>18</v>
      </c>
      <c r="E11" s="117" t="s">
        <v>19</v>
      </c>
      <c r="F11" s="117" t="s">
        <v>15</v>
      </c>
      <c r="G11" s="117" t="s">
        <v>16</v>
      </c>
      <c r="H11" s="119" t="s">
        <v>17</v>
      </c>
      <c r="I11" s="119" t="s">
        <v>18</v>
      </c>
      <c r="J11" s="117" t="s">
        <v>19</v>
      </c>
      <c r="K11" s="2"/>
      <c r="L11" s="147" t="s">
        <v>16</v>
      </c>
      <c r="M11" s="148" t="s">
        <v>287</v>
      </c>
      <c r="N11" s="148"/>
      <c r="O11" s="2"/>
      <c r="P11" s="2"/>
      <c r="Q11" s="2"/>
    </row>
    <row r="12" spans="1:17" ht="13.5" customHeight="1" x14ac:dyDescent="0.25">
      <c r="A12" s="118"/>
      <c r="B12" s="118"/>
      <c r="C12" s="118"/>
      <c r="D12" s="118"/>
      <c r="E12" s="118"/>
      <c r="F12" s="118"/>
      <c r="G12" s="118"/>
      <c r="H12" s="118"/>
      <c r="I12" s="118"/>
      <c r="J12" s="118"/>
      <c r="K12" s="2"/>
      <c r="L12" s="147"/>
      <c r="M12" s="7" t="s">
        <v>17</v>
      </c>
      <c r="N12" s="2" t="s">
        <v>18</v>
      </c>
      <c r="O12" s="2"/>
      <c r="P12" s="2"/>
      <c r="Q12" s="2"/>
    </row>
    <row r="13" spans="1:17" x14ac:dyDescent="0.25">
      <c r="A13" s="8">
        <v>1</v>
      </c>
      <c r="B13" s="9" t="s">
        <v>20</v>
      </c>
      <c r="C13" s="37">
        <v>0</v>
      </c>
      <c r="D13" s="10">
        <v>210</v>
      </c>
      <c r="E13" s="11">
        <f t="shared" ref="E13:E60" si="0">SUM(C13,D13)</f>
        <v>210</v>
      </c>
      <c r="F13" s="8">
        <v>49</v>
      </c>
      <c r="G13" s="12" t="s">
        <v>21</v>
      </c>
      <c r="H13" s="37">
        <v>0</v>
      </c>
      <c r="I13" s="10">
        <v>210</v>
      </c>
      <c r="J13" s="8">
        <f t="shared" ref="J13:J60" si="1">SUM(H13,I13)</f>
        <v>210</v>
      </c>
      <c r="K13" s="2"/>
      <c r="L13" s="2"/>
      <c r="M13" s="7"/>
      <c r="N13" s="7"/>
      <c r="O13" s="2"/>
      <c r="P13" s="2"/>
      <c r="Q13" s="2"/>
    </row>
    <row r="14" spans="1:17" x14ac:dyDescent="0.25">
      <c r="A14" s="8">
        <f t="shared" ref="A14:A36" si="2">A13+1</f>
        <v>2</v>
      </c>
      <c r="B14" s="9" t="s">
        <v>22</v>
      </c>
      <c r="C14" s="37">
        <v>0</v>
      </c>
      <c r="D14" s="10">
        <v>210</v>
      </c>
      <c r="E14" s="11">
        <f t="shared" si="0"/>
        <v>210</v>
      </c>
      <c r="F14" s="8">
        <f t="shared" ref="F14:F36" si="3">F13+1</f>
        <v>50</v>
      </c>
      <c r="G14" s="12" t="s">
        <v>23</v>
      </c>
      <c r="H14" s="37">
        <v>0</v>
      </c>
      <c r="I14" s="10">
        <v>210</v>
      </c>
      <c r="J14" s="8">
        <f t="shared" si="1"/>
        <v>210</v>
      </c>
      <c r="K14" s="2"/>
      <c r="L14" s="2" t="s">
        <v>20</v>
      </c>
      <c r="M14" s="7">
        <f>AVERAGE(C13:C16)</f>
        <v>0</v>
      </c>
      <c r="N14" s="7">
        <f>AVERAGE(D13:D16)</f>
        <v>210</v>
      </c>
      <c r="O14" s="2"/>
      <c r="P14" s="2"/>
      <c r="Q14" s="2"/>
    </row>
    <row r="15" spans="1:17" x14ac:dyDescent="0.25">
      <c r="A15" s="8">
        <f t="shared" si="2"/>
        <v>3</v>
      </c>
      <c r="B15" s="9" t="s">
        <v>24</v>
      </c>
      <c r="C15" s="37">
        <v>0</v>
      </c>
      <c r="D15" s="10">
        <v>210</v>
      </c>
      <c r="E15" s="11">
        <f t="shared" si="0"/>
        <v>210</v>
      </c>
      <c r="F15" s="8">
        <f t="shared" si="3"/>
        <v>51</v>
      </c>
      <c r="G15" s="12" t="s">
        <v>25</v>
      </c>
      <c r="H15" s="37">
        <v>0</v>
      </c>
      <c r="I15" s="10">
        <v>210</v>
      </c>
      <c r="J15" s="8">
        <f t="shared" si="1"/>
        <v>210</v>
      </c>
      <c r="K15" s="2"/>
      <c r="L15" s="2" t="s">
        <v>28</v>
      </c>
      <c r="M15" s="7">
        <f>AVERAGE(C17:C20)</f>
        <v>0</v>
      </c>
      <c r="N15" s="7">
        <f>AVERAGE(D17:D20)</f>
        <v>210</v>
      </c>
      <c r="O15" s="2"/>
      <c r="P15" s="2"/>
      <c r="Q15" s="2"/>
    </row>
    <row r="16" spans="1:17" x14ac:dyDescent="0.25">
      <c r="A16" s="8">
        <f t="shared" si="2"/>
        <v>4</v>
      </c>
      <c r="B16" s="9" t="s">
        <v>26</v>
      </c>
      <c r="C16" s="37">
        <v>0</v>
      </c>
      <c r="D16" s="10">
        <v>210</v>
      </c>
      <c r="E16" s="11">
        <f t="shared" si="0"/>
        <v>210</v>
      </c>
      <c r="F16" s="8">
        <f t="shared" si="3"/>
        <v>52</v>
      </c>
      <c r="G16" s="12" t="s">
        <v>27</v>
      </c>
      <c r="H16" s="37">
        <v>0</v>
      </c>
      <c r="I16" s="10">
        <v>210</v>
      </c>
      <c r="J16" s="8">
        <f t="shared" si="1"/>
        <v>210</v>
      </c>
      <c r="K16" s="2"/>
      <c r="L16" s="2" t="s">
        <v>36</v>
      </c>
      <c r="M16" s="7">
        <f>AVERAGE(C21:C24)</f>
        <v>0</v>
      </c>
      <c r="N16" s="7">
        <f>AVERAGE(D21:D24)</f>
        <v>210</v>
      </c>
      <c r="O16" s="2"/>
      <c r="P16" s="2"/>
      <c r="Q16" s="2"/>
    </row>
    <row r="17" spans="1:17" x14ac:dyDescent="0.25">
      <c r="A17" s="8">
        <f t="shared" si="2"/>
        <v>5</v>
      </c>
      <c r="B17" s="9" t="s">
        <v>28</v>
      </c>
      <c r="C17" s="37">
        <v>0</v>
      </c>
      <c r="D17" s="10">
        <v>210</v>
      </c>
      <c r="E17" s="11">
        <f t="shared" si="0"/>
        <v>210</v>
      </c>
      <c r="F17" s="8">
        <f t="shared" si="3"/>
        <v>53</v>
      </c>
      <c r="G17" s="12" t="s">
        <v>29</v>
      </c>
      <c r="H17" s="37">
        <v>0</v>
      </c>
      <c r="I17" s="10">
        <v>210</v>
      </c>
      <c r="J17" s="8">
        <f t="shared" si="1"/>
        <v>210</v>
      </c>
      <c r="K17" s="2"/>
      <c r="L17" s="2" t="s">
        <v>44</v>
      </c>
      <c r="M17" s="7">
        <f>AVERAGE(C25:C28)</f>
        <v>0</v>
      </c>
      <c r="N17" s="7">
        <f>AVERAGE(D25:D28)</f>
        <v>210</v>
      </c>
      <c r="O17" s="2"/>
      <c r="P17" s="2"/>
      <c r="Q17" s="2"/>
    </row>
    <row r="18" spans="1:17" x14ac:dyDescent="0.25">
      <c r="A18" s="8">
        <f t="shared" si="2"/>
        <v>6</v>
      </c>
      <c r="B18" s="9" t="s">
        <v>30</v>
      </c>
      <c r="C18" s="37">
        <v>0</v>
      </c>
      <c r="D18" s="10">
        <v>210</v>
      </c>
      <c r="E18" s="11">
        <f t="shared" si="0"/>
        <v>210</v>
      </c>
      <c r="F18" s="8">
        <f t="shared" si="3"/>
        <v>54</v>
      </c>
      <c r="G18" s="12" t="s">
        <v>31</v>
      </c>
      <c r="H18" s="37">
        <v>0</v>
      </c>
      <c r="I18" s="10">
        <v>210</v>
      </c>
      <c r="J18" s="8">
        <f t="shared" si="1"/>
        <v>210</v>
      </c>
      <c r="K18" s="2"/>
      <c r="L18" s="2" t="s">
        <v>52</v>
      </c>
      <c r="M18" s="7">
        <f>AVERAGE(C29:C32)</f>
        <v>0</v>
      </c>
      <c r="N18" s="7">
        <f>AVERAGE(D29:D32)</f>
        <v>210</v>
      </c>
      <c r="O18" s="2"/>
      <c r="P18" s="2"/>
      <c r="Q18" s="2"/>
    </row>
    <row r="19" spans="1:17" x14ac:dyDescent="0.25">
      <c r="A19" s="8">
        <f t="shared" si="2"/>
        <v>7</v>
      </c>
      <c r="B19" s="9" t="s">
        <v>32</v>
      </c>
      <c r="C19" s="37">
        <v>0</v>
      </c>
      <c r="D19" s="10">
        <v>210</v>
      </c>
      <c r="E19" s="11">
        <f t="shared" si="0"/>
        <v>210</v>
      </c>
      <c r="F19" s="8">
        <f t="shared" si="3"/>
        <v>55</v>
      </c>
      <c r="G19" s="12" t="s">
        <v>33</v>
      </c>
      <c r="H19" s="37">
        <v>0</v>
      </c>
      <c r="I19" s="10">
        <v>210</v>
      </c>
      <c r="J19" s="8">
        <f t="shared" si="1"/>
        <v>210</v>
      </c>
      <c r="K19" s="2"/>
      <c r="L19" s="2" t="s">
        <v>60</v>
      </c>
      <c r="M19" s="7">
        <f>AVERAGE(C33:C36)</f>
        <v>0</v>
      </c>
      <c r="N19" s="7">
        <f>AVERAGE(D33:D36)</f>
        <v>210</v>
      </c>
      <c r="O19" s="2"/>
      <c r="P19" s="2"/>
      <c r="Q19" s="2"/>
    </row>
    <row r="20" spans="1:17" x14ac:dyDescent="0.25">
      <c r="A20" s="8">
        <f t="shared" si="2"/>
        <v>8</v>
      </c>
      <c r="B20" s="9" t="s">
        <v>34</v>
      </c>
      <c r="C20" s="37">
        <v>0</v>
      </c>
      <c r="D20" s="10">
        <v>210</v>
      </c>
      <c r="E20" s="11">
        <f t="shared" si="0"/>
        <v>210</v>
      </c>
      <c r="F20" s="8">
        <f t="shared" si="3"/>
        <v>56</v>
      </c>
      <c r="G20" s="12" t="s">
        <v>35</v>
      </c>
      <c r="H20" s="37">
        <v>0</v>
      </c>
      <c r="I20" s="10">
        <v>210</v>
      </c>
      <c r="J20" s="8">
        <f t="shared" si="1"/>
        <v>210</v>
      </c>
      <c r="K20" s="2"/>
      <c r="L20" s="2" t="s">
        <v>68</v>
      </c>
      <c r="M20" s="7">
        <f>AVERAGE(C37:C40)</f>
        <v>0</v>
      </c>
      <c r="N20" s="7">
        <f>AVERAGE(D37:D40)</f>
        <v>210</v>
      </c>
      <c r="O20" s="2"/>
      <c r="P20" s="2"/>
      <c r="Q20" s="2"/>
    </row>
    <row r="21" spans="1:17" ht="15.75" customHeight="1" x14ac:dyDescent="0.25">
      <c r="A21" s="8">
        <f t="shared" si="2"/>
        <v>9</v>
      </c>
      <c r="B21" s="9" t="s">
        <v>36</v>
      </c>
      <c r="C21" s="37">
        <v>0</v>
      </c>
      <c r="D21" s="10">
        <v>210</v>
      </c>
      <c r="E21" s="11">
        <f t="shared" si="0"/>
        <v>210</v>
      </c>
      <c r="F21" s="8">
        <f t="shared" si="3"/>
        <v>57</v>
      </c>
      <c r="G21" s="12" t="s">
        <v>37</v>
      </c>
      <c r="H21" s="37">
        <v>0</v>
      </c>
      <c r="I21" s="10">
        <v>210</v>
      </c>
      <c r="J21" s="8">
        <f t="shared" si="1"/>
        <v>210</v>
      </c>
      <c r="K21" s="2"/>
      <c r="L21" s="2" t="s">
        <v>76</v>
      </c>
      <c r="M21" s="7">
        <f>AVERAGE(C41:C44)</f>
        <v>0</v>
      </c>
      <c r="N21" s="7">
        <f>AVERAGE(D41:D44)</f>
        <v>210</v>
      </c>
      <c r="O21" s="2"/>
      <c r="P21" s="2"/>
      <c r="Q21" s="2"/>
    </row>
    <row r="22" spans="1:17" ht="15.75" customHeight="1" x14ac:dyDescent="0.25">
      <c r="A22" s="8">
        <f t="shared" si="2"/>
        <v>10</v>
      </c>
      <c r="B22" s="9" t="s">
        <v>38</v>
      </c>
      <c r="C22" s="37">
        <v>0</v>
      </c>
      <c r="D22" s="10">
        <v>210</v>
      </c>
      <c r="E22" s="11">
        <f t="shared" si="0"/>
        <v>210</v>
      </c>
      <c r="F22" s="8">
        <f t="shared" si="3"/>
        <v>58</v>
      </c>
      <c r="G22" s="12" t="s">
        <v>39</v>
      </c>
      <c r="H22" s="37">
        <v>0</v>
      </c>
      <c r="I22" s="10">
        <v>210</v>
      </c>
      <c r="J22" s="8">
        <f t="shared" si="1"/>
        <v>210</v>
      </c>
      <c r="K22" s="2"/>
      <c r="L22" s="2" t="s">
        <v>84</v>
      </c>
      <c r="M22" s="7">
        <f>AVERAGE(C45:C48)</f>
        <v>0</v>
      </c>
      <c r="N22" s="7">
        <f>AVERAGE(D45:D48)</f>
        <v>210</v>
      </c>
      <c r="O22" s="2"/>
      <c r="P22" s="2"/>
      <c r="Q22" s="2"/>
    </row>
    <row r="23" spans="1:17" ht="15.75" customHeight="1" x14ac:dyDescent="0.25">
      <c r="A23" s="8">
        <f t="shared" si="2"/>
        <v>11</v>
      </c>
      <c r="B23" s="9" t="s">
        <v>40</v>
      </c>
      <c r="C23" s="37">
        <v>0</v>
      </c>
      <c r="D23" s="10">
        <v>210</v>
      </c>
      <c r="E23" s="11">
        <f t="shared" si="0"/>
        <v>210</v>
      </c>
      <c r="F23" s="8">
        <f t="shared" si="3"/>
        <v>59</v>
      </c>
      <c r="G23" s="12" t="s">
        <v>41</v>
      </c>
      <c r="H23" s="37">
        <v>0</v>
      </c>
      <c r="I23" s="10">
        <v>210</v>
      </c>
      <c r="J23" s="8">
        <f t="shared" si="1"/>
        <v>210</v>
      </c>
      <c r="K23" s="2"/>
      <c r="L23" s="2" t="s">
        <v>92</v>
      </c>
      <c r="M23" s="7">
        <f>AVERAGE(C49:C52)</f>
        <v>0</v>
      </c>
      <c r="N23" s="7">
        <f>AVERAGE(D49:D52)</f>
        <v>210</v>
      </c>
      <c r="O23" s="2"/>
      <c r="P23" s="2"/>
      <c r="Q23" s="2"/>
    </row>
    <row r="24" spans="1:17" ht="15.75" customHeight="1" x14ac:dyDescent="0.25">
      <c r="A24" s="8">
        <f t="shared" si="2"/>
        <v>12</v>
      </c>
      <c r="B24" s="9" t="s">
        <v>42</v>
      </c>
      <c r="C24" s="37">
        <v>0</v>
      </c>
      <c r="D24" s="10">
        <v>210</v>
      </c>
      <c r="E24" s="11">
        <f t="shared" si="0"/>
        <v>210</v>
      </c>
      <c r="F24" s="8">
        <f t="shared" si="3"/>
        <v>60</v>
      </c>
      <c r="G24" s="12" t="s">
        <v>43</v>
      </c>
      <c r="H24" s="37">
        <v>0</v>
      </c>
      <c r="I24" s="10">
        <v>210</v>
      </c>
      <c r="J24" s="8">
        <f t="shared" si="1"/>
        <v>210</v>
      </c>
      <c r="K24" s="2"/>
      <c r="L24" s="13" t="s">
        <v>100</v>
      </c>
      <c r="M24" s="7">
        <f>AVERAGE(C53:C56)</f>
        <v>0</v>
      </c>
      <c r="N24" s="7">
        <f>AVERAGE(D53:D56)</f>
        <v>210</v>
      </c>
      <c r="O24" s="2"/>
      <c r="P24" s="2"/>
      <c r="Q24" s="2"/>
    </row>
    <row r="25" spans="1:17" ht="15.75" customHeight="1" x14ac:dyDescent="0.25">
      <c r="A25" s="8">
        <f t="shared" si="2"/>
        <v>13</v>
      </c>
      <c r="B25" s="9" t="s">
        <v>44</v>
      </c>
      <c r="C25" s="37">
        <v>0</v>
      </c>
      <c r="D25" s="10">
        <v>210</v>
      </c>
      <c r="E25" s="11">
        <f t="shared" si="0"/>
        <v>210</v>
      </c>
      <c r="F25" s="8">
        <f t="shared" si="3"/>
        <v>61</v>
      </c>
      <c r="G25" s="12" t="s">
        <v>45</v>
      </c>
      <c r="H25" s="37">
        <v>0</v>
      </c>
      <c r="I25" s="10">
        <v>210</v>
      </c>
      <c r="J25" s="8">
        <f t="shared" si="1"/>
        <v>210</v>
      </c>
      <c r="K25" s="2"/>
      <c r="L25" s="16" t="s">
        <v>108</v>
      </c>
      <c r="M25" s="7">
        <f>AVERAGE(C57:C60)</f>
        <v>0</v>
      </c>
      <c r="N25" s="7">
        <f>AVERAGE(D57:D60)</f>
        <v>210</v>
      </c>
      <c r="O25" s="2"/>
      <c r="P25" s="2"/>
      <c r="Q25" s="2"/>
    </row>
    <row r="26" spans="1:17" ht="15.75" customHeight="1" x14ac:dyDescent="0.25">
      <c r="A26" s="8">
        <f t="shared" si="2"/>
        <v>14</v>
      </c>
      <c r="B26" s="9" t="s">
        <v>46</v>
      </c>
      <c r="C26" s="37">
        <v>0</v>
      </c>
      <c r="D26" s="10">
        <v>210</v>
      </c>
      <c r="E26" s="11">
        <f t="shared" si="0"/>
        <v>210</v>
      </c>
      <c r="F26" s="8">
        <f t="shared" si="3"/>
        <v>62</v>
      </c>
      <c r="G26" s="12" t="s">
        <v>47</v>
      </c>
      <c r="H26" s="37">
        <v>0</v>
      </c>
      <c r="I26" s="10">
        <v>210</v>
      </c>
      <c r="J26" s="8">
        <f t="shared" si="1"/>
        <v>210</v>
      </c>
      <c r="K26" s="2"/>
      <c r="L26" s="16" t="s">
        <v>21</v>
      </c>
      <c r="M26" s="7">
        <f>AVERAGE(H13:H16)</f>
        <v>0</v>
      </c>
      <c r="N26" s="7">
        <f>AVERAGE(I13:I16)</f>
        <v>210</v>
      </c>
      <c r="O26" s="2"/>
      <c r="P26" s="2"/>
      <c r="Q26" s="2"/>
    </row>
    <row r="27" spans="1:17" ht="15.75" customHeight="1" x14ac:dyDescent="0.25">
      <c r="A27" s="8">
        <f t="shared" si="2"/>
        <v>15</v>
      </c>
      <c r="B27" s="9" t="s">
        <v>48</v>
      </c>
      <c r="C27" s="37">
        <v>0</v>
      </c>
      <c r="D27" s="10">
        <v>210</v>
      </c>
      <c r="E27" s="11">
        <f t="shared" si="0"/>
        <v>210</v>
      </c>
      <c r="F27" s="8">
        <f t="shared" si="3"/>
        <v>63</v>
      </c>
      <c r="G27" s="12" t="s">
        <v>49</v>
      </c>
      <c r="H27" s="37">
        <v>0</v>
      </c>
      <c r="I27" s="10">
        <v>210</v>
      </c>
      <c r="J27" s="8">
        <f t="shared" si="1"/>
        <v>210</v>
      </c>
      <c r="K27" s="2"/>
      <c r="L27" s="24" t="s">
        <v>29</v>
      </c>
      <c r="M27" s="7">
        <f>AVERAGE(H17:H20)</f>
        <v>0</v>
      </c>
      <c r="N27" s="7">
        <f>AVERAGE(I17:I20)</f>
        <v>210</v>
      </c>
      <c r="O27" s="2"/>
      <c r="P27" s="2"/>
      <c r="Q27" s="2"/>
    </row>
    <row r="28" spans="1:17" ht="15.75" customHeight="1" x14ac:dyDescent="0.25">
      <c r="A28" s="8">
        <f t="shared" si="2"/>
        <v>16</v>
      </c>
      <c r="B28" s="9" t="s">
        <v>50</v>
      </c>
      <c r="C28" s="37">
        <v>0</v>
      </c>
      <c r="D28" s="10">
        <v>210</v>
      </c>
      <c r="E28" s="11">
        <f t="shared" si="0"/>
        <v>210</v>
      </c>
      <c r="F28" s="8">
        <f t="shared" si="3"/>
        <v>64</v>
      </c>
      <c r="G28" s="12" t="s">
        <v>51</v>
      </c>
      <c r="H28" s="37">
        <v>0</v>
      </c>
      <c r="I28" s="10">
        <v>210</v>
      </c>
      <c r="J28" s="8">
        <f t="shared" si="1"/>
        <v>210</v>
      </c>
      <c r="K28" s="2"/>
      <c r="L28" s="2" t="s">
        <v>37</v>
      </c>
      <c r="M28" s="7">
        <f>AVERAGE(H21:H24)</f>
        <v>0</v>
      </c>
      <c r="N28" s="7">
        <f>AVERAGE(I21:I24)</f>
        <v>210</v>
      </c>
      <c r="O28" s="2"/>
      <c r="P28" s="2"/>
      <c r="Q28" s="2"/>
    </row>
    <row r="29" spans="1:17" ht="15.75" customHeight="1" x14ac:dyDescent="0.25">
      <c r="A29" s="8">
        <f t="shared" si="2"/>
        <v>17</v>
      </c>
      <c r="B29" s="9" t="s">
        <v>52</v>
      </c>
      <c r="C29" s="37">
        <v>0</v>
      </c>
      <c r="D29" s="10">
        <v>210</v>
      </c>
      <c r="E29" s="11">
        <f t="shared" si="0"/>
        <v>210</v>
      </c>
      <c r="F29" s="8">
        <f t="shared" si="3"/>
        <v>65</v>
      </c>
      <c r="G29" s="12" t="s">
        <v>53</v>
      </c>
      <c r="H29" s="37">
        <v>0</v>
      </c>
      <c r="I29" s="10">
        <v>210</v>
      </c>
      <c r="J29" s="8">
        <f t="shared" si="1"/>
        <v>210</v>
      </c>
      <c r="K29" s="2"/>
      <c r="L29" s="2" t="s">
        <v>45</v>
      </c>
      <c r="M29" s="7">
        <f>AVERAGE(H25:H28)</f>
        <v>0</v>
      </c>
      <c r="N29" s="7">
        <f>AVERAGE(I25:I28)</f>
        <v>210</v>
      </c>
      <c r="O29" s="2"/>
      <c r="P29" s="2"/>
      <c r="Q29" s="2"/>
    </row>
    <row r="30" spans="1:17" ht="15.75" customHeight="1" x14ac:dyDescent="0.25">
      <c r="A30" s="8">
        <f t="shared" si="2"/>
        <v>18</v>
      </c>
      <c r="B30" s="9" t="s">
        <v>54</v>
      </c>
      <c r="C30" s="37">
        <v>0</v>
      </c>
      <c r="D30" s="10">
        <v>210</v>
      </c>
      <c r="E30" s="11">
        <f t="shared" si="0"/>
        <v>210</v>
      </c>
      <c r="F30" s="8">
        <f t="shared" si="3"/>
        <v>66</v>
      </c>
      <c r="G30" s="12" t="s">
        <v>55</v>
      </c>
      <c r="H30" s="37">
        <v>0</v>
      </c>
      <c r="I30" s="10">
        <v>210</v>
      </c>
      <c r="J30" s="8">
        <f t="shared" si="1"/>
        <v>210</v>
      </c>
      <c r="K30" s="2"/>
      <c r="L30" s="2" t="s">
        <v>53</v>
      </c>
      <c r="M30" s="7">
        <f>AVERAGE(H29:H32)</f>
        <v>0</v>
      </c>
      <c r="N30" s="7">
        <f>AVERAGE(I29:I32)</f>
        <v>210</v>
      </c>
      <c r="O30" s="2"/>
      <c r="P30" s="2"/>
      <c r="Q30" s="2"/>
    </row>
    <row r="31" spans="1:17" ht="15.75" customHeight="1" x14ac:dyDescent="0.25">
      <c r="A31" s="8">
        <f t="shared" si="2"/>
        <v>19</v>
      </c>
      <c r="B31" s="9" t="s">
        <v>56</v>
      </c>
      <c r="C31" s="37">
        <v>0</v>
      </c>
      <c r="D31" s="10">
        <v>210</v>
      </c>
      <c r="E31" s="11">
        <f t="shared" si="0"/>
        <v>210</v>
      </c>
      <c r="F31" s="8">
        <f t="shared" si="3"/>
        <v>67</v>
      </c>
      <c r="G31" s="12" t="s">
        <v>57</v>
      </c>
      <c r="H31" s="37">
        <v>0</v>
      </c>
      <c r="I31" s="10">
        <v>210</v>
      </c>
      <c r="J31" s="8">
        <f t="shared" si="1"/>
        <v>210</v>
      </c>
      <c r="K31" s="2"/>
      <c r="L31" s="2" t="s">
        <v>61</v>
      </c>
      <c r="M31" s="7">
        <f>AVERAGE(H33:H36)</f>
        <v>0</v>
      </c>
      <c r="N31" s="7">
        <f>AVERAGE(I33:I36)</f>
        <v>210</v>
      </c>
      <c r="O31" s="2"/>
      <c r="P31" s="2"/>
      <c r="Q31" s="2"/>
    </row>
    <row r="32" spans="1:17" ht="15.75" customHeight="1" x14ac:dyDescent="0.25">
      <c r="A32" s="8">
        <f t="shared" si="2"/>
        <v>20</v>
      </c>
      <c r="B32" s="9" t="s">
        <v>58</v>
      </c>
      <c r="C32" s="37">
        <v>0</v>
      </c>
      <c r="D32" s="10">
        <v>210</v>
      </c>
      <c r="E32" s="11">
        <f t="shared" si="0"/>
        <v>210</v>
      </c>
      <c r="F32" s="8">
        <f t="shared" si="3"/>
        <v>68</v>
      </c>
      <c r="G32" s="12" t="s">
        <v>59</v>
      </c>
      <c r="H32" s="37">
        <v>0</v>
      </c>
      <c r="I32" s="10">
        <v>210</v>
      </c>
      <c r="J32" s="8">
        <f t="shared" si="1"/>
        <v>210</v>
      </c>
      <c r="K32" s="2"/>
      <c r="L32" s="2" t="s">
        <v>69</v>
      </c>
      <c r="M32" s="7">
        <f>AVERAGE(H37:H40)</f>
        <v>0</v>
      </c>
      <c r="N32" s="7">
        <f>AVERAGE(I37:I40)</f>
        <v>210</v>
      </c>
      <c r="O32" s="2"/>
      <c r="P32" s="2"/>
      <c r="Q32" s="2"/>
    </row>
    <row r="33" spans="1:17" ht="15.75" customHeight="1" x14ac:dyDescent="0.25">
      <c r="A33" s="8">
        <f t="shared" si="2"/>
        <v>21</v>
      </c>
      <c r="B33" s="9" t="s">
        <v>60</v>
      </c>
      <c r="C33" s="37">
        <v>0</v>
      </c>
      <c r="D33" s="10">
        <v>210</v>
      </c>
      <c r="E33" s="11">
        <f t="shared" si="0"/>
        <v>210</v>
      </c>
      <c r="F33" s="8">
        <f t="shared" si="3"/>
        <v>69</v>
      </c>
      <c r="G33" s="12" t="s">
        <v>61</v>
      </c>
      <c r="H33" s="37">
        <v>0</v>
      </c>
      <c r="I33" s="10">
        <v>210</v>
      </c>
      <c r="J33" s="8">
        <f t="shared" si="1"/>
        <v>210</v>
      </c>
      <c r="K33" s="2"/>
      <c r="L33" s="2" t="s">
        <v>77</v>
      </c>
      <c r="M33" s="7">
        <f>AVERAGE(H41:H44)</f>
        <v>0</v>
      </c>
      <c r="N33" s="7">
        <f>AVERAGE(I41:I44)</f>
        <v>210</v>
      </c>
      <c r="O33" s="2"/>
      <c r="P33" s="2"/>
      <c r="Q33" s="2"/>
    </row>
    <row r="34" spans="1:17" ht="15.75" customHeight="1" x14ac:dyDescent="0.25">
      <c r="A34" s="8">
        <f t="shared" si="2"/>
        <v>22</v>
      </c>
      <c r="B34" s="9" t="s">
        <v>62</v>
      </c>
      <c r="C34" s="37">
        <v>0</v>
      </c>
      <c r="D34" s="10">
        <v>210</v>
      </c>
      <c r="E34" s="11">
        <f t="shared" si="0"/>
        <v>210</v>
      </c>
      <c r="F34" s="8">
        <f t="shared" si="3"/>
        <v>70</v>
      </c>
      <c r="G34" s="12" t="s">
        <v>63</v>
      </c>
      <c r="H34" s="37">
        <v>0</v>
      </c>
      <c r="I34" s="10">
        <v>210</v>
      </c>
      <c r="J34" s="8">
        <f t="shared" si="1"/>
        <v>210</v>
      </c>
      <c r="K34" s="2"/>
      <c r="L34" s="2" t="s">
        <v>85</v>
      </c>
      <c r="M34" s="7">
        <f>AVERAGE(H45:H48)</f>
        <v>0</v>
      </c>
      <c r="N34" s="7">
        <f>AVERAGE(I45:I48)</f>
        <v>210</v>
      </c>
      <c r="O34" s="2"/>
      <c r="P34" s="2"/>
      <c r="Q34" s="2"/>
    </row>
    <row r="35" spans="1:17" ht="15.75" customHeight="1" x14ac:dyDescent="0.25">
      <c r="A35" s="8">
        <f t="shared" si="2"/>
        <v>23</v>
      </c>
      <c r="B35" s="9" t="s">
        <v>64</v>
      </c>
      <c r="C35" s="37">
        <v>0</v>
      </c>
      <c r="D35" s="10">
        <v>210</v>
      </c>
      <c r="E35" s="11">
        <f t="shared" si="0"/>
        <v>210</v>
      </c>
      <c r="F35" s="8">
        <f t="shared" si="3"/>
        <v>71</v>
      </c>
      <c r="G35" s="12" t="s">
        <v>65</v>
      </c>
      <c r="H35" s="37">
        <v>0</v>
      </c>
      <c r="I35" s="10">
        <v>210</v>
      </c>
      <c r="J35" s="8">
        <f t="shared" si="1"/>
        <v>210</v>
      </c>
      <c r="K35" s="2"/>
      <c r="L35" s="2" t="s">
        <v>93</v>
      </c>
      <c r="M35" s="7">
        <f>AVERAGE(H49:H52)</f>
        <v>0</v>
      </c>
      <c r="N35" s="7">
        <f>AVERAGE(I49:I52)</f>
        <v>210</v>
      </c>
      <c r="O35" s="2"/>
      <c r="P35" s="2"/>
      <c r="Q35" s="2"/>
    </row>
    <row r="36" spans="1:17" ht="15.75" customHeight="1" x14ac:dyDescent="0.25">
      <c r="A36" s="8">
        <f t="shared" si="2"/>
        <v>24</v>
      </c>
      <c r="B36" s="9" t="s">
        <v>66</v>
      </c>
      <c r="C36" s="37">
        <v>0</v>
      </c>
      <c r="D36" s="10">
        <v>210</v>
      </c>
      <c r="E36" s="11">
        <f t="shared" si="0"/>
        <v>210</v>
      </c>
      <c r="F36" s="8">
        <f t="shared" si="3"/>
        <v>72</v>
      </c>
      <c r="G36" s="12" t="s">
        <v>67</v>
      </c>
      <c r="H36" s="37">
        <v>0</v>
      </c>
      <c r="I36" s="10">
        <v>210</v>
      </c>
      <c r="J36" s="8">
        <f t="shared" si="1"/>
        <v>210</v>
      </c>
      <c r="K36" s="2"/>
      <c r="L36" s="100" t="s">
        <v>101</v>
      </c>
      <c r="M36" s="7">
        <f>AVERAGE(H53:H56)</f>
        <v>0</v>
      </c>
      <c r="N36" s="7">
        <f>AVERAGE(I53:I56)</f>
        <v>210</v>
      </c>
      <c r="O36" s="2"/>
      <c r="P36" s="2"/>
      <c r="Q36" s="2"/>
    </row>
    <row r="37" spans="1:17" ht="15.75" customHeight="1" x14ac:dyDescent="0.25">
      <c r="A37" s="8">
        <v>25</v>
      </c>
      <c r="B37" s="9" t="s">
        <v>68</v>
      </c>
      <c r="C37" s="37">
        <v>0</v>
      </c>
      <c r="D37" s="10">
        <v>210</v>
      </c>
      <c r="E37" s="11">
        <f t="shared" si="0"/>
        <v>210</v>
      </c>
      <c r="F37" s="8">
        <v>73</v>
      </c>
      <c r="G37" s="12" t="s">
        <v>69</v>
      </c>
      <c r="H37" s="37">
        <v>0</v>
      </c>
      <c r="I37" s="10">
        <v>210</v>
      </c>
      <c r="J37" s="8">
        <f t="shared" si="1"/>
        <v>210</v>
      </c>
      <c r="K37" s="2"/>
      <c r="L37" s="100" t="s">
        <v>109</v>
      </c>
      <c r="M37" s="7">
        <f>AVERAGE(H57:H60)</f>
        <v>0</v>
      </c>
      <c r="N37" s="7">
        <f>AVERAGE(I57:I60)</f>
        <v>210</v>
      </c>
      <c r="O37" s="2"/>
      <c r="P37" s="2"/>
      <c r="Q37" s="2"/>
    </row>
    <row r="38" spans="1:17" ht="15.75" customHeight="1" x14ac:dyDescent="0.25">
      <c r="A38" s="8">
        <f t="shared" ref="A38:A60" si="4">A37+1</f>
        <v>26</v>
      </c>
      <c r="B38" s="9" t="s">
        <v>70</v>
      </c>
      <c r="C38" s="37">
        <v>0</v>
      </c>
      <c r="D38" s="10">
        <v>210</v>
      </c>
      <c r="E38" s="8">
        <f t="shared" si="0"/>
        <v>210</v>
      </c>
      <c r="F38" s="8">
        <f t="shared" ref="F38:F60" si="5">F37+1</f>
        <v>74</v>
      </c>
      <c r="G38" s="12" t="s">
        <v>71</v>
      </c>
      <c r="H38" s="37">
        <v>0</v>
      </c>
      <c r="I38" s="10">
        <v>210</v>
      </c>
      <c r="J38" s="8">
        <f t="shared" si="1"/>
        <v>210</v>
      </c>
      <c r="K38" s="2"/>
      <c r="L38" s="100" t="s">
        <v>288</v>
      </c>
      <c r="M38" s="100">
        <f>AVERAGE(M14:M37)</f>
        <v>0</v>
      </c>
      <c r="N38" s="100">
        <f>AVERAGE(N14:N37)</f>
        <v>210</v>
      </c>
      <c r="O38" s="2"/>
      <c r="P38" s="2"/>
      <c r="Q38" s="2"/>
    </row>
    <row r="39" spans="1:17" ht="15.75" customHeight="1" x14ac:dyDescent="0.25">
      <c r="A39" s="8">
        <f t="shared" si="4"/>
        <v>27</v>
      </c>
      <c r="B39" s="9" t="s">
        <v>72</v>
      </c>
      <c r="C39" s="37">
        <v>0</v>
      </c>
      <c r="D39" s="10">
        <v>210</v>
      </c>
      <c r="E39" s="8">
        <f t="shared" si="0"/>
        <v>210</v>
      </c>
      <c r="F39" s="8">
        <f t="shared" si="5"/>
        <v>75</v>
      </c>
      <c r="G39" s="12" t="s">
        <v>73</v>
      </c>
      <c r="H39" s="37">
        <v>0</v>
      </c>
      <c r="I39" s="10">
        <v>210</v>
      </c>
      <c r="J39" s="8">
        <f t="shared" si="1"/>
        <v>210</v>
      </c>
      <c r="K39" s="2"/>
      <c r="L39" s="2"/>
      <c r="M39" s="2"/>
      <c r="N39" s="2"/>
      <c r="O39" s="2"/>
      <c r="P39" s="2"/>
      <c r="Q39" s="2"/>
    </row>
    <row r="40" spans="1:17" ht="15.75" customHeight="1" x14ac:dyDescent="0.25">
      <c r="A40" s="8">
        <f t="shared" si="4"/>
        <v>28</v>
      </c>
      <c r="B40" s="9" t="s">
        <v>74</v>
      </c>
      <c r="C40" s="37">
        <v>0</v>
      </c>
      <c r="D40" s="10">
        <v>210</v>
      </c>
      <c r="E40" s="8">
        <f t="shared" si="0"/>
        <v>210</v>
      </c>
      <c r="F40" s="8">
        <f t="shared" si="5"/>
        <v>76</v>
      </c>
      <c r="G40" s="12" t="s">
        <v>75</v>
      </c>
      <c r="H40" s="37">
        <v>0</v>
      </c>
      <c r="I40" s="10">
        <v>210</v>
      </c>
      <c r="J40" s="8">
        <f t="shared" si="1"/>
        <v>210</v>
      </c>
      <c r="K40" s="2"/>
      <c r="L40" s="2"/>
      <c r="M40" s="2"/>
      <c r="N40" s="2"/>
      <c r="O40" s="2"/>
      <c r="P40" s="2"/>
      <c r="Q40" s="2"/>
    </row>
    <row r="41" spans="1:17" ht="15.75" customHeight="1" x14ac:dyDescent="0.25">
      <c r="A41" s="8">
        <f t="shared" si="4"/>
        <v>29</v>
      </c>
      <c r="B41" s="9" t="s">
        <v>76</v>
      </c>
      <c r="C41" s="37">
        <v>0</v>
      </c>
      <c r="D41" s="10">
        <v>210</v>
      </c>
      <c r="E41" s="8">
        <f t="shared" si="0"/>
        <v>210</v>
      </c>
      <c r="F41" s="8">
        <f t="shared" si="5"/>
        <v>77</v>
      </c>
      <c r="G41" s="12" t="s">
        <v>77</v>
      </c>
      <c r="H41" s="37">
        <v>0</v>
      </c>
      <c r="I41" s="10">
        <v>210</v>
      </c>
      <c r="J41" s="8">
        <f t="shared" si="1"/>
        <v>210</v>
      </c>
      <c r="K41" s="2"/>
      <c r="L41" s="2"/>
      <c r="M41" s="2"/>
      <c r="N41" s="2"/>
      <c r="O41" s="2"/>
      <c r="P41" s="2"/>
      <c r="Q41" s="2"/>
    </row>
    <row r="42" spans="1:17" ht="15.75" customHeight="1" x14ac:dyDescent="0.25">
      <c r="A42" s="8">
        <f t="shared" si="4"/>
        <v>30</v>
      </c>
      <c r="B42" s="9" t="s">
        <v>78</v>
      </c>
      <c r="C42" s="37">
        <v>0</v>
      </c>
      <c r="D42" s="10">
        <v>210</v>
      </c>
      <c r="E42" s="8">
        <f t="shared" si="0"/>
        <v>210</v>
      </c>
      <c r="F42" s="8">
        <f t="shared" si="5"/>
        <v>78</v>
      </c>
      <c r="G42" s="12" t="s">
        <v>79</v>
      </c>
      <c r="H42" s="37">
        <v>0</v>
      </c>
      <c r="I42" s="10">
        <v>210</v>
      </c>
      <c r="J42" s="8">
        <f t="shared" si="1"/>
        <v>210</v>
      </c>
      <c r="K42" s="2"/>
      <c r="L42" s="2"/>
      <c r="M42" s="2"/>
      <c r="N42" s="2"/>
      <c r="O42" s="2"/>
      <c r="P42" s="2"/>
      <c r="Q42" s="2"/>
    </row>
    <row r="43" spans="1:17" ht="15.75" customHeight="1" x14ac:dyDescent="0.25">
      <c r="A43" s="8">
        <f t="shared" si="4"/>
        <v>31</v>
      </c>
      <c r="B43" s="9" t="s">
        <v>80</v>
      </c>
      <c r="C43" s="37">
        <v>0</v>
      </c>
      <c r="D43" s="10">
        <v>210</v>
      </c>
      <c r="E43" s="8">
        <f t="shared" si="0"/>
        <v>210</v>
      </c>
      <c r="F43" s="8">
        <f t="shared" si="5"/>
        <v>79</v>
      </c>
      <c r="G43" s="12" t="s">
        <v>81</v>
      </c>
      <c r="H43" s="37">
        <v>0</v>
      </c>
      <c r="I43" s="10">
        <v>210</v>
      </c>
      <c r="J43" s="8">
        <f t="shared" si="1"/>
        <v>210</v>
      </c>
      <c r="K43" s="2"/>
      <c r="L43" s="2"/>
      <c r="M43" s="2"/>
      <c r="N43" s="2"/>
      <c r="O43" s="2"/>
      <c r="P43" s="2"/>
      <c r="Q43" s="2"/>
    </row>
    <row r="44" spans="1:17" ht="15.75" customHeight="1" x14ac:dyDescent="0.25">
      <c r="A44" s="8">
        <f t="shared" si="4"/>
        <v>32</v>
      </c>
      <c r="B44" s="9" t="s">
        <v>82</v>
      </c>
      <c r="C44" s="37">
        <v>0</v>
      </c>
      <c r="D44" s="10">
        <v>210</v>
      </c>
      <c r="E44" s="8">
        <f t="shared" si="0"/>
        <v>210</v>
      </c>
      <c r="F44" s="8">
        <f t="shared" si="5"/>
        <v>80</v>
      </c>
      <c r="G44" s="12" t="s">
        <v>83</v>
      </c>
      <c r="H44" s="37">
        <v>0</v>
      </c>
      <c r="I44" s="10">
        <v>210</v>
      </c>
      <c r="J44" s="8">
        <f t="shared" si="1"/>
        <v>210</v>
      </c>
      <c r="K44" s="2"/>
      <c r="L44" s="2"/>
      <c r="M44" s="2"/>
      <c r="N44" s="2"/>
      <c r="O44" s="2"/>
      <c r="P44" s="2"/>
      <c r="Q44" s="2"/>
    </row>
    <row r="45" spans="1:17" ht="15.75" customHeight="1" x14ac:dyDescent="0.25">
      <c r="A45" s="8">
        <f t="shared" si="4"/>
        <v>33</v>
      </c>
      <c r="B45" s="9" t="s">
        <v>84</v>
      </c>
      <c r="C45" s="37">
        <v>0</v>
      </c>
      <c r="D45" s="10">
        <v>210</v>
      </c>
      <c r="E45" s="8">
        <f t="shared" si="0"/>
        <v>210</v>
      </c>
      <c r="F45" s="8">
        <f t="shared" si="5"/>
        <v>81</v>
      </c>
      <c r="G45" s="12" t="s">
        <v>85</v>
      </c>
      <c r="H45" s="37">
        <v>0</v>
      </c>
      <c r="I45" s="10">
        <v>210</v>
      </c>
      <c r="J45" s="8">
        <f t="shared" si="1"/>
        <v>210</v>
      </c>
      <c r="K45" s="2"/>
      <c r="L45" s="2"/>
      <c r="M45" s="2"/>
      <c r="N45" s="2"/>
      <c r="O45" s="2"/>
      <c r="P45" s="2"/>
      <c r="Q45" s="2"/>
    </row>
    <row r="46" spans="1:17" ht="15.75" customHeight="1" x14ac:dyDescent="0.25">
      <c r="A46" s="8">
        <f t="shared" si="4"/>
        <v>34</v>
      </c>
      <c r="B46" s="9" t="s">
        <v>86</v>
      </c>
      <c r="C46" s="37">
        <v>0</v>
      </c>
      <c r="D46" s="10">
        <v>210</v>
      </c>
      <c r="E46" s="8">
        <f t="shared" si="0"/>
        <v>210</v>
      </c>
      <c r="F46" s="8">
        <f t="shared" si="5"/>
        <v>82</v>
      </c>
      <c r="G46" s="12" t="s">
        <v>87</v>
      </c>
      <c r="H46" s="37">
        <v>0</v>
      </c>
      <c r="I46" s="10">
        <v>210</v>
      </c>
      <c r="J46" s="8">
        <f t="shared" si="1"/>
        <v>210</v>
      </c>
      <c r="K46" s="2"/>
      <c r="L46" s="2"/>
      <c r="M46" s="2"/>
      <c r="N46" s="2"/>
      <c r="O46" s="2"/>
      <c r="P46" s="2"/>
      <c r="Q46" s="2"/>
    </row>
    <row r="47" spans="1:17" ht="15.75" customHeight="1" x14ac:dyDescent="0.25">
      <c r="A47" s="8">
        <f t="shared" si="4"/>
        <v>35</v>
      </c>
      <c r="B47" s="9" t="s">
        <v>88</v>
      </c>
      <c r="C47" s="37">
        <v>0</v>
      </c>
      <c r="D47" s="10">
        <v>210</v>
      </c>
      <c r="E47" s="8">
        <f t="shared" si="0"/>
        <v>210</v>
      </c>
      <c r="F47" s="8">
        <f t="shared" si="5"/>
        <v>83</v>
      </c>
      <c r="G47" s="12" t="s">
        <v>89</v>
      </c>
      <c r="H47" s="37">
        <v>0</v>
      </c>
      <c r="I47" s="10">
        <v>210</v>
      </c>
      <c r="J47" s="8">
        <f t="shared" si="1"/>
        <v>210</v>
      </c>
      <c r="K47" s="2"/>
      <c r="L47" s="2"/>
      <c r="M47" s="2"/>
      <c r="N47" s="2"/>
      <c r="O47" s="2"/>
      <c r="P47" s="2"/>
      <c r="Q47" s="2"/>
    </row>
    <row r="48" spans="1:17" ht="15.75" customHeight="1" x14ac:dyDescent="0.25">
      <c r="A48" s="8">
        <f t="shared" si="4"/>
        <v>36</v>
      </c>
      <c r="B48" s="9" t="s">
        <v>90</v>
      </c>
      <c r="C48" s="37">
        <v>0</v>
      </c>
      <c r="D48" s="10">
        <v>210</v>
      </c>
      <c r="E48" s="8">
        <f t="shared" si="0"/>
        <v>210</v>
      </c>
      <c r="F48" s="8">
        <f t="shared" si="5"/>
        <v>84</v>
      </c>
      <c r="G48" s="12" t="s">
        <v>91</v>
      </c>
      <c r="H48" s="37">
        <v>0</v>
      </c>
      <c r="I48" s="10">
        <v>210</v>
      </c>
      <c r="J48" s="8">
        <f t="shared" si="1"/>
        <v>210</v>
      </c>
      <c r="K48" s="2"/>
      <c r="L48" s="2"/>
      <c r="M48" s="2"/>
      <c r="N48" s="2"/>
      <c r="O48" s="2"/>
      <c r="P48" s="2"/>
      <c r="Q48" s="2"/>
    </row>
    <row r="49" spans="1:17" ht="15.75" customHeight="1" x14ac:dyDescent="0.25">
      <c r="A49" s="8">
        <f t="shared" si="4"/>
        <v>37</v>
      </c>
      <c r="B49" s="9" t="s">
        <v>92</v>
      </c>
      <c r="C49" s="37">
        <v>0</v>
      </c>
      <c r="D49" s="10">
        <v>210</v>
      </c>
      <c r="E49" s="8">
        <f t="shared" si="0"/>
        <v>210</v>
      </c>
      <c r="F49" s="8">
        <f t="shared" si="5"/>
        <v>85</v>
      </c>
      <c r="G49" s="12" t="s">
        <v>93</v>
      </c>
      <c r="H49" s="37">
        <v>0</v>
      </c>
      <c r="I49" s="10">
        <v>210</v>
      </c>
      <c r="J49" s="8">
        <f t="shared" si="1"/>
        <v>210</v>
      </c>
      <c r="K49" s="2"/>
      <c r="L49" s="2"/>
      <c r="M49" s="2"/>
      <c r="N49" s="2"/>
      <c r="O49" s="2"/>
      <c r="P49" s="2"/>
      <c r="Q49" s="2"/>
    </row>
    <row r="50" spans="1:17" ht="15.75" customHeight="1" x14ac:dyDescent="0.25">
      <c r="A50" s="8">
        <f t="shared" si="4"/>
        <v>38</v>
      </c>
      <c r="B50" s="12" t="s">
        <v>94</v>
      </c>
      <c r="C50" s="37">
        <v>0</v>
      </c>
      <c r="D50" s="10">
        <v>210</v>
      </c>
      <c r="E50" s="8">
        <f t="shared" si="0"/>
        <v>210</v>
      </c>
      <c r="F50" s="8">
        <f t="shared" si="5"/>
        <v>86</v>
      </c>
      <c r="G50" s="12" t="s">
        <v>95</v>
      </c>
      <c r="H50" s="37">
        <v>0</v>
      </c>
      <c r="I50" s="10">
        <v>210</v>
      </c>
      <c r="J50" s="8">
        <f t="shared" si="1"/>
        <v>210</v>
      </c>
      <c r="K50" s="2"/>
      <c r="L50" s="2"/>
      <c r="M50" s="2"/>
      <c r="N50" s="2"/>
      <c r="O50" s="2"/>
      <c r="P50" s="2"/>
      <c r="Q50" s="2"/>
    </row>
    <row r="51" spans="1:17" ht="15.75" customHeight="1" x14ac:dyDescent="0.25">
      <c r="A51" s="8">
        <f t="shared" si="4"/>
        <v>39</v>
      </c>
      <c r="B51" s="12" t="s">
        <v>96</v>
      </c>
      <c r="C51" s="37">
        <v>0</v>
      </c>
      <c r="D51" s="10">
        <v>210</v>
      </c>
      <c r="E51" s="8">
        <f t="shared" si="0"/>
        <v>210</v>
      </c>
      <c r="F51" s="8">
        <f t="shared" si="5"/>
        <v>87</v>
      </c>
      <c r="G51" s="12" t="s">
        <v>97</v>
      </c>
      <c r="H51" s="37">
        <v>0</v>
      </c>
      <c r="I51" s="10">
        <v>210</v>
      </c>
      <c r="J51" s="8">
        <f t="shared" si="1"/>
        <v>210</v>
      </c>
      <c r="K51" s="2"/>
      <c r="L51" s="2"/>
      <c r="M51" s="2"/>
      <c r="N51" s="2"/>
      <c r="O51" s="2"/>
      <c r="P51" s="2"/>
      <c r="Q51" s="2"/>
    </row>
    <row r="52" spans="1:17" ht="15.75" customHeight="1" x14ac:dyDescent="0.25">
      <c r="A52" s="8">
        <f t="shared" si="4"/>
        <v>40</v>
      </c>
      <c r="B52" s="12" t="s">
        <v>98</v>
      </c>
      <c r="C52" s="37">
        <v>0</v>
      </c>
      <c r="D52" s="10">
        <v>210</v>
      </c>
      <c r="E52" s="8">
        <f t="shared" si="0"/>
        <v>210</v>
      </c>
      <c r="F52" s="8">
        <f t="shared" si="5"/>
        <v>88</v>
      </c>
      <c r="G52" s="12" t="s">
        <v>99</v>
      </c>
      <c r="H52" s="37">
        <v>0</v>
      </c>
      <c r="I52" s="10">
        <v>210</v>
      </c>
      <c r="J52" s="8">
        <f t="shared" si="1"/>
        <v>210</v>
      </c>
      <c r="K52" s="2"/>
      <c r="L52" s="2"/>
      <c r="M52" s="2"/>
      <c r="N52" s="2"/>
      <c r="O52" s="2"/>
      <c r="P52" s="2"/>
      <c r="Q52" s="2"/>
    </row>
    <row r="53" spans="1:17" ht="15.75" customHeight="1" x14ac:dyDescent="0.25">
      <c r="A53" s="8">
        <f t="shared" si="4"/>
        <v>41</v>
      </c>
      <c r="B53" s="12" t="s">
        <v>100</v>
      </c>
      <c r="C53" s="37">
        <v>0</v>
      </c>
      <c r="D53" s="10">
        <v>210</v>
      </c>
      <c r="E53" s="8">
        <f t="shared" si="0"/>
        <v>210</v>
      </c>
      <c r="F53" s="8">
        <f t="shared" si="5"/>
        <v>89</v>
      </c>
      <c r="G53" s="12" t="s">
        <v>101</v>
      </c>
      <c r="H53" s="37">
        <v>0</v>
      </c>
      <c r="I53" s="10">
        <v>210</v>
      </c>
      <c r="J53" s="8">
        <f t="shared" si="1"/>
        <v>210</v>
      </c>
      <c r="K53" s="2"/>
      <c r="L53" s="13"/>
      <c r="M53" s="13"/>
      <c r="N53" s="13"/>
      <c r="O53" s="2"/>
      <c r="P53" s="2"/>
      <c r="Q53" s="2"/>
    </row>
    <row r="54" spans="1:17" ht="15.75" customHeight="1" x14ac:dyDescent="0.25">
      <c r="A54" s="8">
        <f t="shared" si="4"/>
        <v>42</v>
      </c>
      <c r="B54" s="12" t="s">
        <v>102</v>
      </c>
      <c r="C54" s="37">
        <v>0</v>
      </c>
      <c r="D54" s="10">
        <v>210</v>
      </c>
      <c r="E54" s="8">
        <f t="shared" si="0"/>
        <v>210</v>
      </c>
      <c r="F54" s="8">
        <f t="shared" si="5"/>
        <v>90</v>
      </c>
      <c r="G54" s="12" t="s">
        <v>103</v>
      </c>
      <c r="H54" s="37">
        <v>0</v>
      </c>
      <c r="I54" s="10">
        <v>210</v>
      </c>
      <c r="J54" s="8">
        <f t="shared" si="1"/>
        <v>210</v>
      </c>
      <c r="K54" s="2"/>
      <c r="L54" s="13"/>
      <c r="M54" s="13"/>
      <c r="N54" s="13"/>
      <c r="O54" s="2"/>
      <c r="P54" s="2"/>
      <c r="Q54" s="2"/>
    </row>
    <row r="55" spans="1:17" ht="15.75" customHeight="1" x14ac:dyDescent="0.25">
      <c r="A55" s="8">
        <f t="shared" si="4"/>
        <v>43</v>
      </c>
      <c r="B55" s="12" t="s">
        <v>104</v>
      </c>
      <c r="C55" s="37">
        <v>0</v>
      </c>
      <c r="D55" s="10">
        <v>210</v>
      </c>
      <c r="E55" s="8">
        <f t="shared" si="0"/>
        <v>210</v>
      </c>
      <c r="F55" s="8">
        <f t="shared" si="5"/>
        <v>91</v>
      </c>
      <c r="G55" s="12" t="s">
        <v>105</v>
      </c>
      <c r="H55" s="37">
        <v>0</v>
      </c>
      <c r="I55" s="10">
        <v>210</v>
      </c>
      <c r="J55" s="8">
        <f t="shared" si="1"/>
        <v>210</v>
      </c>
      <c r="K55" s="2"/>
      <c r="L55" s="13"/>
      <c r="M55" s="13"/>
      <c r="N55" s="13"/>
      <c r="O55" s="2"/>
      <c r="P55" s="2"/>
      <c r="Q55" s="2"/>
    </row>
    <row r="56" spans="1:17" ht="15.75" customHeight="1" x14ac:dyDescent="0.25">
      <c r="A56" s="8">
        <f t="shared" si="4"/>
        <v>44</v>
      </c>
      <c r="B56" s="12" t="s">
        <v>106</v>
      </c>
      <c r="C56" s="37">
        <v>0</v>
      </c>
      <c r="D56" s="10">
        <v>210</v>
      </c>
      <c r="E56" s="8">
        <f t="shared" si="0"/>
        <v>210</v>
      </c>
      <c r="F56" s="8">
        <f t="shared" si="5"/>
        <v>92</v>
      </c>
      <c r="G56" s="12" t="s">
        <v>107</v>
      </c>
      <c r="H56" s="37">
        <v>0</v>
      </c>
      <c r="I56" s="10">
        <v>210</v>
      </c>
      <c r="J56" s="8">
        <f t="shared" si="1"/>
        <v>210</v>
      </c>
      <c r="K56" s="2"/>
      <c r="L56" s="13"/>
      <c r="M56" s="13"/>
      <c r="N56" s="13"/>
      <c r="O56" s="2"/>
      <c r="P56" s="2"/>
      <c r="Q56" s="2"/>
    </row>
    <row r="57" spans="1:17" ht="15.75" customHeight="1" x14ac:dyDescent="0.25">
      <c r="A57" s="8">
        <f t="shared" si="4"/>
        <v>45</v>
      </c>
      <c r="B57" s="12" t="s">
        <v>108</v>
      </c>
      <c r="C57" s="37">
        <v>0</v>
      </c>
      <c r="D57" s="10">
        <v>210</v>
      </c>
      <c r="E57" s="8">
        <f t="shared" si="0"/>
        <v>210</v>
      </c>
      <c r="F57" s="8">
        <f t="shared" si="5"/>
        <v>93</v>
      </c>
      <c r="G57" s="12" t="s">
        <v>109</v>
      </c>
      <c r="H57" s="37">
        <v>0</v>
      </c>
      <c r="I57" s="10">
        <v>210</v>
      </c>
      <c r="J57" s="8">
        <f t="shared" si="1"/>
        <v>210</v>
      </c>
      <c r="K57" s="2"/>
      <c r="L57" s="14"/>
      <c r="M57" s="13"/>
      <c r="N57" s="15"/>
      <c r="O57" s="2"/>
      <c r="P57" s="2"/>
      <c r="Q57" s="2"/>
    </row>
    <row r="58" spans="1:17" ht="15.75" customHeight="1" x14ac:dyDescent="0.25">
      <c r="A58" s="8">
        <f t="shared" si="4"/>
        <v>46</v>
      </c>
      <c r="B58" s="12" t="s">
        <v>110</v>
      </c>
      <c r="C58" s="37">
        <v>0</v>
      </c>
      <c r="D58" s="10">
        <v>210</v>
      </c>
      <c r="E58" s="8">
        <f t="shared" si="0"/>
        <v>210</v>
      </c>
      <c r="F58" s="8">
        <f t="shared" si="5"/>
        <v>94</v>
      </c>
      <c r="G58" s="12" t="s">
        <v>111</v>
      </c>
      <c r="H58" s="37">
        <v>0</v>
      </c>
      <c r="I58" s="10">
        <v>210</v>
      </c>
      <c r="J58" s="8">
        <f t="shared" si="1"/>
        <v>210</v>
      </c>
      <c r="K58" s="2"/>
      <c r="L58" s="16"/>
      <c r="M58" s="13"/>
      <c r="N58" s="15"/>
      <c r="O58" s="2"/>
      <c r="P58" s="2"/>
      <c r="Q58" s="2"/>
    </row>
    <row r="59" spans="1:17" ht="15.75" customHeight="1" x14ac:dyDescent="0.25">
      <c r="A59" s="17">
        <f t="shared" si="4"/>
        <v>47</v>
      </c>
      <c r="B59" s="18" t="s">
        <v>112</v>
      </c>
      <c r="C59" s="37">
        <v>0</v>
      </c>
      <c r="D59" s="10">
        <v>210</v>
      </c>
      <c r="E59" s="17">
        <f t="shared" si="0"/>
        <v>210</v>
      </c>
      <c r="F59" s="17">
        <f t="shared" si="5"/>
        <v>95</v>
      </c>
      <c r="G59" s="18" t="s">
        <v>113</v>
      </c>
      <c r="H59" s="37">
        <v>0</v>
      </c>
      <c r="I59" s="10">
        <v>210</v>
      </c>
      <c r="J59" s="17">
        <f t="shared" si="1"/>
        <v>210</v>
      </c>
      <c r="K59" s="2"/>
      <c r="L59" s="16"/>
      <c r="M59" s="19"/>
      <c r="N59" s="15"/>
      <c r="O59" s="2"/>
      <c r="P59" s="2"/>
      <c r="Q59" s="2"/>
    </row>
    <row r="60" spans="1:17" ht="15.75" customHeight="1" x14ac:dyDescent="0.25">
      <c r="A60" s="17">
        <f t="shared" si="4"/>
        <v>48</v>
      </c>
      <c r="B60" s="18" t="s">
        <v>114</v>
      </c>
      <c r="C60" s="37">
        <v>0</v>
      </c>
      <c r="D60" s="10">
        <v>210</v>
      </c>
      <c r="E60" s="17">
        <f t="shared" si="0"/>
        <v>210</v>
      </c>
      <c r="F60" s="17">
        <f t="shared" si="5"/>
        <v>96</v>
      </c>
      <c r="G60" s="18" t="s">
        <v>115</v>
      </c>
      <c r="H60" s="37">
        <v>0</v>
      </c>
      <c r="I60" s="10">
        <v>210</v>
      </c>
      <c r="J60" s="17">
        <f t="shared" si="1"/>
        <v>210</v>
      </c>
      <c r="K60" s="2"/>
      <c r="L60" s="16"/>
      <c r="M60" s="19"/>
      <c r="N60" s="2"/>
      <c r="O60" s="2"/>
      <c r="P60" s="2"/>
      <c r="Q60" s="2"/>
    </row>
    <row r="61" spans="1:17" ht="30.75" customHeight="1" x14ac:dyDescent="0.3">
      <c r="A61" s="120" t="s">
        <v>116</v>
      </c>
      <c r="B61" s="121"/>
      <c r="C61" s="121"/>
      <c r="D61" s="122"/>
      <c r="E61" s="123" t="s">
        <v>117</v>
      </c>
      <c r="F61" s="124"/>
      <c r="G61" s="124"/>
      <c r="H61" s="124"/>
      <c r="I61" s="124"/>
      <c r="J61" s="125"/>
      <c r="K61" s="2"/>
      <c r="L61" s="14"/>
      <c r="M61" s="2"/>
      <c r="N61" s="2"/>
      <c r="O61" s="2"/>
      <c r="P61" s="2"/>
      <c r="Q61" s="2"/>
    </row>
    <row r="62" spans="1:17" ht="36" customHeight="1" x14ac:dyDescent="0.25">
      <c r="A62" s="128" t="s">
        <v>130</v>
      </c>
      <c r="B62" s="129"/>
      <c r="C62" s="129"/>
      <c r="D62" s="129"/>
      <c r="E62" s="129"/>
      <c r="F62" s="129"/>
      <c r="G62" s="130"/>
      <c r="H62" s="20" t="s">
        <v>118</v>
      </c>
      <c r="I62" s="20" t="s">
        <v>119</v>
      </c>
      <c r="J62" s="20" t="s">
        <v>120</v>
      </c>
      <c r="K62" s="2"/>
      <c r="L62" s="16"/>
      <c r="M62" s="7"/>
      <c r="N62" s="7"/>
      <c r="O62" s="7"/>
      <c r="P62" s="7"/>
      <c r="Q62" s="7"/>
    </row>
    <row r="63" spans="1:17" ht="22.5" customHeight="1" x14ac:dyDescent="0.25">
      <c r="A63" s="131"/>
      <c r="B63" s="132"/>
      <c r="C63" s="132"/>
      <c r="D63" s="132"/>
      <c r="E63" s="135" t="s">
        <v>223</v>
      </c>
      <c r="F63" s="136"/>
      <c r="G63" s="137"/>
      <c r="H63" s="21">
        <v>0</v>
      </c>
      <c r="I63" s="21">
        <v>5.57</v>
      </c>
      <c r="J63" s="21">
        <f>H63+I63</f>
        <v>5.57</v>
      </c>
      <c r="K63" s="2"/>
      <c r="L63" s="22">
        <v>0</v>
      </c>
      <c r="M63" s="32">
        <f>L63/1000</f>
        <v>0</v>
      </c>
      <c r="N63" s="4"/>
      <c r="O63" s="7"/>
      <c r="P63" s="7"/>
      <c r="Q63" s="7"/>
    </row>
    <row r="64" spans="1:17" ht="25.5" customHeight="1" x14ac:dyDescent="0.25">
      <c r="A64" s="133"/>
      <c r="B64" s="134"/>
      <c r="C64" s="134"/>
      <c r="D64" s="134"/>
      <c r="E64" s="138" t="s">
        <v>224</v>
      </c>
      <c r="F64" s="139"/>
      <c r="G64" s="140"/>
      <c r="H64" s="36">
        <f>K81</f>
        <v>0</v>
      </c>
      <c r="I64" s="36">
        <f>L81</f>
        <v>0</v>
      </c>
      <c r="J64" s="36">
        <f>H64+I64</f>
        <v>0</v>
      </c>
      <c r="K64" s="2"/>
      <c r="L64" s="24"/>
      <c r="M64" s="24"/>
      <c r="N64" s="4"/>
      <c r="O64" s="7"/>
      <c r="P64" s="7"/>
      <c r="Q64" s="7"/>
    </row>
    <row r="65" spans="1:17" ht="16.5" customHeight="1" x14ac:dyDescent="0.25">
      <c r="A65" s="25"/>
      <c r="B65" s="7" t="s">
        <v>121</v>
      </c>
      <c r="C65" s="7"/>
      <c r="D65" s="7"/>
      <c r="E65" s="7"/>
      <c r="F65" s="7"/>
      <c r="G65" s="7"/>
      <c r="H65" s="7"/>
      <c r="I65" s="7"/>
      <c r="J65" s="26"/>
      <c r="K65" s="2"/>
      <c r="L65" s="4"/>
      <c r="M65" s="4"/>
      <c r="N65" s="4"/>
      <c r="O65" s="23" t="s">
        <v>122</v>
      </c>
      <c r="P65" s="23" t="s">
        <v>123</v>
      </c>
      <c r="Q65" s="7"/>
    </row>
    <row r="66" spans="1:17" ht="31.5" customHeight="1" x14ac:dyDescent="0.25">
      <c r="A66" s="141" t="s">
        <v>225</v>
      </c>
      <c r="B66" s="142"/>
      <c r="C66" s="142"/>
      <c r="D66" s="142"/>
      <c r="E66" s="142"/>
      <c r="F66" s="142"/>
      <c r="G66" s="142"/>
      <c r="H66" s="142"/>
      <c r="I66" s="142"/>
      <c r="J66" s="143"/>
      <c r="K66" s="2" t="s">
        <v>124</v>
      </c>
      <c r="L66" s="24"/>
      <c r="M66" s="27">
        <v>2.7E-2</v>
      </c>
      <c r="N66" s="28">
        <v>0.58199999999999996</v>
      </c>
      <c r="O66" s="29">
        <f>M66+N66</f>
        <v>0.60899999999999999</v>
      </c>
      <c r="P66" s="29">
        <f>O66/J63*100</f>
        <v>10.933572710951525</v>
      </c>
      <c r="Q66" s="7"/>
    </row>
    <row r="67" spans="1:17" ht="25.5" customHeight="1" x14ac:dyDescent="0.25">
      <c r="A67" s="30"/>
      <c r="B67" s="31"/>
      <c r="C67" s="31"/>
      <c r="D67" s="31"/>
      <c r="E67" s="31"/>
      <c r="F67" s="31"/>
      <c r="G67" s="31"/>
      <c r="H67" s="144" t="s">
        <v>125</v>
      </c>
      <c r="I67" s="145"/>
      <c r="J67" s="146"/>
      <c r="K67" s="2"/>
      <c r="L67" s="4"/>
      <c r="M67" s="29">
        <f>H63+H64</f>
        <v>0</v>
      </c>
      <c r="N67" s="29">
        <f>I63+I64-N66-(2*0.018)-M66</f>
        <v>4.9250000000000007</v>
      </c>
      <c r="O67" s="7"/>
      <c r="P67" s="7"/>
      <c r="Q67" s="7"/>
    </row>
    <row r="68" spans="1:17" ht="33.75" customHeight="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4"/>
      <c r="M68" s="32">
        <f>M67/24</f>
        <v>0</v>
      </c>
      <c r="N68" s="32">
        <f>N67/24</f>
        <v>0.20520833333333335</v>
      </c>
      <c r="O68" s="23"/>
      <c r="P68" s="32">
        <f>M68+N68</f>
        <v>0.20520833333333335</v>
      </c>
      <c r="Q68" s="7"/>
    </row>
    <row r="69" spans="1:17" ht="15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7"/>
      <c r="M69" s="29">
        <f>M68*1000</f>
        <v>0</v>
      </c>
      <c r="N69" s="29">
        <f>N68*1000</f>
        <v>205.20833333333334</v>
      </c>
      <c r="O69" s="23"/>
      <c r="P69" s="29">
        <f>M69+N69</f>
        <v>205.20833333333334</v>
      </c>
      <c r="Q69" s="7"/>
    </row>
    <row r="70" spans="1:17" ht="15.75" customHeight="1" x14ac:dyDescent="0.25">
      <c r="A70" s="2"/>
      <c r="B70" s="2"/>
      <c r="C70" s="2"/>
      <c r="D70" s="2"/>
      <c r="E70" s="2"/>
      <c r="F70" s="2" t="s">
        <v>124</v>
      </c>
      <c r="G70" s="2"/>
      <c r="H70" s="2"/>
      <c r="I70" s="2"/>
      <c r="J70" s="2"/>
      <c r="K70" s="2"/>
      <c r="L70" s="2"/>
      <c r="M70" s="34"/>
      <c r="N70" s="34"/>
      <c r="O70" s="2"/>
      <c r="P70" s="2"/>
      <c r="Q70" s="2"/>
    </row>
    <row r="71" spans="1:17" ht="15.75" customHeight="1" x14ac:dyDescent="0.25">
      <c r="A71" s="126"/>
      <c r="B71" s="127"/>
      <c r="C71" s="127"/>
      <c r="D71" s="127"/>
      <c r="E71" s="74"/>
      <c r="F71" s="2"/>
      <c r="G71" s="2"/>
      <c r="H71" s="2"/>
      <c r="I71" s="2"/>
      <c r="J71" s="74"/>
      <c r="K71" s="2"/>
      <c r="L71" s="2"/>
      <c r="M71" s="2"/>
      <c r="N71" s="2"/>
      <c r="O71" s="2"/>
      <c r="P71" s="2"/>
      <c r="Q71" s="2"/>
    </row>
    <row r="72" spans="1:17" ht="15.75" customHeight="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</row>
    <row r="73" spans="1:17" ht="15.75" customHeight="1" x14ac:dyDescent="0.25">
      <c r="A73" s="2"/>
      <c r="B73" s="2"/>
      <c r="C73" s="2"/>
      <c r="D73" s="2"/>
      <c r="E73" s="33"/>
      <c r="F73" s="2"/>
      <c r="G73" s="2"/>
      <c r="H73" s="2"/>
      <c r="I73" s="2"/>
      <c r="J73" s="2"/>
      <c r="K73" s="16"/>
      <c r="L73" s="16"/>
      <c r="M73" s="2"/>
      <c r="N73" s="2"/>
      <c r="O73" s="2"/>
      <c r="P73" s="2"/>
      <c r="Q73" s="2"/>
    </row>
    <row r="74" spans="1:17" ht="15.75" customHeight="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16"/>
      <c r="L74" s="16"/>
      <c r="M74" s="2"/>
      <c r="N74" s="2"/>
      <c r="O74" s="2"/>
      <c r="P74" s="2"/>
      <c r="Q74" s="2"/>
    </row>
    <row r="75" spans="1:17" ht="15.7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16"/>
      <c r="L75" s="16"/>
      <c r="M75" s="2"/>
      <c r="N75" s="2"/>
      <c r="O75" s="2"/>
      <c r="P75" s="2"/>
      <c r="Q75" s="2"/>
    </row>
    <row r="76" spans="1:17" ht="15.7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</row>
    <row r="77" spans="1:17" ht="15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 ht="15.7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17" ht="15.7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3" t="s">
        <v>126</v>
      </c>
      <c r="L79" s="23" t="s">
        <v>127</v>
      </c>
      <c r="M79" s="23" t="s">
        <v>128</v>
      </c>
      <c r="N79" s="23" t="s">
        <v>129</v>
      </c>
      <c r="O79" s="2"/>
      <c r="P79" s="2"/>
      <c r="Q79" s="2"/>
    </row>
    <row r="80" spans="1:17" ht="15.7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9">
        <v>0</v>
      </c>
      <c r="L80" s="29">
        <v>0</v>
      </c>
      <c r="M80" s="32">
        <f>K80+L80</f>
        <v>0</v>
      </c>
      <c r="N80" s="32">
        <f>M80-M63</f>
        <v>0</v>
      </c>
      <c r="O80" s="2"/>
      <c r="P80" s="2"/>
      <c r="Q80" s="2"/>
    </row>
    <row r="81" spans="1:17" ht="15.7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35">
        <v>0</v>
      </c>
      <c r="L81" s="35">
        <f>L80-N80</f>
        <v>0</v>
      </c>
      <c r="M81" s="32">
        <f>K81+L81</f>
        <v>0</v>
      </c>
      <c r="N81" s="32">
        <f>N80/2</f>
        <v>0</v>
      </c>
      <c r="O81" s="2"/>
      <c r="P81" s="2"/>
      <c r="Q81" s="2"/>
    </row>
    <row r="82" spans="1:17" ht="15.7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</row>
    <row r="83" spans="1:17" ht="15.7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1:17" ht="15.7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1:17" ht="15.7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1:17" ht="15.7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1:17" ht="15.7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1:17" ht="15.7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1:17" ht="15.7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1:17" ht="15.7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1:17" ht="15.7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1:17" ht="15.7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1:17" ht="15.7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1:17" ht="15.7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1:17" ht="15.7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1:17" ht="15.7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1:17" ht="15.7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1:17" ht="15.7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1:17" ht="15.7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spans="1:17" ht="15.7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</sheetData>
  <mergeCells count="37">
    <mergeCell ref="L11:L12"/>
    <mergeCell ref="M11:N11"/>
    <mergeCell ref="A61:D61"/>
    <mergeCell ref="E61:J61"/>
    <mergeCell ref="A71:D71"/>
    <mergeCell ref="A62:G62"/>
    <mergeCell ref="A63:D64"/>
    <mergeCell ref="E63:G63"/>
    <mergeCell ref="E64:G64"/>
    <mergeCell ref="A66:J66"/>
    <mergeCell ref="H67:J67"/>
    <mergeCell ref="A9:B9"/>
    <mergeCell ref="C9:J9"/>
    <mergeCell ref="A10:B10"/>
    <mergeCell ref="C10:J10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A6:B6"/>
    <mergeCell ref="C6:J6"/>
    <mergeCell ref="A7:B7"/>
    <mergeCell ref="C7:J7"/>
    <mergeCell ref="A8:B8"/>
    <mergeCell ref="C8:J8"/>
    <mergeCell ref="A1:J1"/>
    <mergeCell ref="A2:J2"/>
    <mergeCell ref="A3:J3"/>
    <mergeCell ref="A4:J4"/>
    <mergeCell ref="A5:B5"/>
    <mergeCell ref="C5:J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0"/>
  <sheetViews>
    <sheetView topLeftCell="D1" workbookViewId="0">
      <selection activeCell="L11" sqref="L11:N38"/>
    </sheetView>
  </sheetViews>
  <sheetFormatPr defaultColWidth="14.42578125" defaultRowHeight="15" x14ac:dyDescent="0.25"/>
  <cols>
    <col min="1" max="1" width="10.5703125" style="41" customWidth="1"/>
    <col min="2" max="2" width="18.5703125" style="41" customWidth="1"/>
    <col min="3" max="4" width="12.7109375" style="41" customWidth="1"/>
    <col min="5" max="5" width="14.7109375" style="41" customWidth="1"/>
    <col min="6" max="6" width="12.42578125" style="41" customWidth="1"/>
    <col min="7" max="7" width="15.140625" style="41" customWidth="1"/>
    <col min="8" max="9" width="12.7109375" style="41" customWidth="1"/>
    <col min="10" max="10" width="15" style="41" customWidth="1"/>
    <col min="11" max="11" width="9.140625" style="41" customWidth="1"/>
    <col min="12" max="12" width="13" style="41" customWidth="1"/>
    <col min="13" max="13" width="12.7109375" style="41" customWidth="1"/>
    <col min="14" max="14" width="14.28515625" style="41" customWidth="1"/>
    <col min="15" max="15" width="7.85546875" style="41" customWidth="1"/>
    <col min="16" max="17" width="9.140625" style="41" customWidth="1"/>
    <col min="18" max="16384" width="14.42578125" style="41"/>
  </cols>
  <sheetData>
    <row r="1" spans="1:17" ht="24" x14ac:dyDescent="0.4">
      <c r="A1" s="101" t="s">
        <v>0</v>
      </c>
      <c r="B1" s="102"/>
      <c r="C1" s="102"/>
      <c r="D1" s="102"/>
      <c r="E1" s="102"/>
      <c r="F1" s="102"/>
      <c r="G1" s="102"/>
      <c r="H1" s="102"/>
      <c r="I1" s="102"/>
      <c r="J1" s="103"/>
      <c r="K1" s="1"/>
      <c r="L1" s="2"/>
      <c r="M1" s="2"/>
      <c r="N1" s="2"/>
      <c r="O1" s="3"/>
      <c r="P1" s="4" t="s">
        <v>1</v>
      </c>
      <c r="Q1" s="2"/>
    </row>
    <row r="2" spans="1:17" ht="18.75" x14ac:dyDescent="0.3">
      <c r="A2" s="104" t="s">
        <v>2</v>
      </c>
      <c r="B2" s="102"/>
      <c r="C2" s="102"/>
      <c r="D2" s="102"/>
      <c r="E2" s="102"/>
      <c r="F2" s="102"/>
      <c r="G2" s="102"/>
      <c r="H2" s="102"/>
      <c r="I2" s="102"/>
      <c r="J2" s="103"/>
      <c r="K2" s="2"/>
      <c r="L2" s="2"/>
      <c r="M2" s="2"/>
      <c r="N2" s="2"/>
      <c r="O2" s="5"/>
      <c r="P2" s="4" t="s">
        <v>3</v>
      </c>
      <c r="Q2" s="2"/>
    </row>
    <row r="3" spans="1:17" ht="18.75" customHeight="1" x14ac:dyDescent="0.25">
      <c r="A3" s="105" t="s">
        <v>136</v>
      </c>
      <c r="B3" s="106"/>
      <c r="C3" s="106"/>
      <c r="D3" s="106"/>
      <c r="E3" s="106"/>
      <c r="F3" s="106"/>
      <c r="G3" s="106"/>
      <c r="H3" s="106"/>
      <c r="I3" s="106"/>
      <c r="J3" s="107"/>
      <c r="K3" s="6"/>
      <c r="L3" s="6"/>
      <c r="N3" s="6"/>
      <c r="O3" s="6"/>
      <c r="P3" s="6"/>
      <c r="Q3" s="6"/>
    </row>
    <row r="4" spans="1:17" ht="24" x14ac:dyDescent="0.4">
      <c r="A4" s="101" t="s">
        <v>4</v>
      </c>
      <c r="B4" s="102"/>
      <c r="C4" s="102"/>
      <c r="D4" s="102"/>
      <c r="E4" s="102"/>
      <c r="F4" s="102"/>
      <c r="G4" s="102"/>
      <c r="H4" s="102"/>
      <c r="I4" s="102"/>
      <c r="J4" s="103"/>
      <c r="K4" s="2"/>
      <c r="L4" s="2"/>
      <c r="M4" s="6"/>
      <c r="N4" s="2"/>
      <c r="O4" s="2"/>
      <c r="P4" s="2"/>
      <c r="Q4" s="2"/>
    </row>
    <row r="5" spans="1:17" x14ac:dyDescent="0.25">
      <c r="A5" s="108" t="s">
        <v>5</v>
      </c>
      <c r="B5" s="103"/>
      <c r="C5" s="109" t="s">
        <v>6</v>
      </c>
      <c r="D5" s="102"/>
      <c r="E5" s="102"/>
      <c r="F5" s="102"/>
      <c r="G5" s="102"/>
      <c r="H5" s="102"/>
      <c r="I5" s="102"/>
      <c r="J5" s="103"/>
      <c r="K5" s="2"/>
      <c r="L5" s="2"/>
      <c r="M5" s="2"/>
      <c r="N5" s="2"/>
      <c r="O5" s="2"/>
      <c r="P5" s="2"/>
      <c r="Q5" s="2"/>
    </row>
    <row r="6" spans="1:17" ht="45" customHeight="1" x14ac:dyDescent="0.25">
      <c r="A6" s="110" t="s">
        <v>7</v>
      </c>
      <c r="B6" s="103"/>
      <c r="C6" s="111" t="s">
        <v>8</v>
      </c>
      <c r="D6" s="102"/>
      <c r="E6" s="102"/>
      <c r="F6" s="102"/>
      <c r="G6" s="102"/>
      <c r="H6" s="102"/>
      <c r="I6" s="102"/>
      <c r="J6" s="103"/>
      <c r="K6" s="2"/>
      <c r="L6" s="2"/>
      <c r="M6" s="2"/>
      <c r="N6" s="2"/>
      <c r="O6" s="2"/>
      <c r="P6" s="2"/>
      <c r="Q6" s="2"/>
    </row>
    <row r="7" spans="1:17" x14ac:dyDescent="0.25">
      <c r="A7" s="110" t="s">
        <v>9</v>
      </c>
      <c r="B7" s="103"/>
      <c r="C7" s="112" t="s">
        <v>10</v>
      </c>
      <c r="D7" s="102"/>
      <c r="E7" s="102"/>
      <c r="F7" s="102"/>
      <c r="G7" s="102"/>
      <c r="H7" s="102"/>
      <c r="I7" s="102"/>
      <c r="J7" s="103"/>
      <c r="K7" s="2"/>
      <c r="L7" s="2"/>
      <c r="M7" s="2"/>
      <c r="N7" s="2"/>
      <c r="O7" s="2"/>
      <c r="P7" s="2"/>
      <c r="Q7" s="2"/>
    </row>
    <row r="8" spans="1:17" x14ac:dyDescent="0.25">
      <c r="A8" s="110" t="s">
        <v>11</v>
      </c>
      <c r="B8" s="103"/>
      <c r="C8" s="112" t="s">
        <v>12</v>
      </c>
      <c r="D8" s="102"/>
      <c r="E8" s="102"/>
      <c r="F8" s="102"/>
      <c r="G8" s="102"/>
      <c r="H8" s="102"/>
      <c r="I8" s="102"/>
      <c r="J8" s="103"/>
      <c r="K8" s="2"/>
      <c r="L8" s="2"/>
      <c r="M8" s="2"/>
      <c r="N8" s="2"/>
      <c r="O8" s="2"/>
      <c r="P8" s="2"/>
      <c r="Q8" s="2"/>
    </row>
    <row r="9" spans="1:17" x14ac:dyDescent="0.25">
      <c r="A9" s="113" t="s">
        <v>13</v>
      </c>
      <c r="B9" s="103"/>
      <c r="C9" s="114" t="s">
        <v>137</v>
      </c>
      <c r="D9" s="115"/>
      <c r="E9" s="115"/>
      <c r="F9" s="115"/>
      <c r="G9" s="115"/>
      <c r="H9" s="115"/>
      <c r="I9" s="115"/>
      <c r="J9" s="116"/>
      <c r="K9" s="6"/>
      <c r="L9" s="6"/>
      <c r="M9" s="6"/>
      <c r="N9" s="6"/>
      <c r="O9" s="6"/>
      <c r="P9" s="6"/>
      <c r="Q9" s="6"/>
    </row>
    <row r="10" spans="1:17" x14ac:dyDescent="0.25">
      <c r="A10" s="110" t="s">
        <v>14</v>
      </c>
      <c r="B10" s="103"/>
      <c r="C10" s="114"/>
      <c r="D10" s="115"/>
      <c r="E10" s="115"/>
      <c r="F10" s="115"/>
      <c r="G10" s="115"/>
      <c r="H10" s="115"/>
      <c r="I10" s="115"/>
      <c r="J10" s="116"/>
      <c r="K10" s="2"/>
      <c r="L10" s="2"/>
      <c r="M10" s="2"/>
      <c r="N10" s="2"/>
      <c r="O10" s="2"/>
      <c r="P10" s="2"/>
      <c r="Q10" s="2"/>
    </row>
    <row r="11" spans="1:17" ht="33" customHeight="1" x14ac:dyDescent="0.25">
      <c r="A11" s="117" t="s">
        <v>15</v>
      </c>
      <c r="B11" s="117" t="s">
        <v>16</v>
      </c>
      <c r="C11" s="119" t="s">
        <v>17</v>
      </c>
      <c r="D11" s="119" t="s">
        <v>18</v>
      </c>
      <c r="E11" s="117" t="s">
        <v>19</v>
      </c>
      <c r="F11" s="117" t="s">
        <v>15</v>
      </c>
      <c r="G11" s="117" t="s">
        <v>16</v>
      </c>
      <c r="H11" s="119" t="s">
        <v>17</v>
      </c>
      <c r="I11" s="119" t="s">
        <v>18</v>
      </c>
      <c r="J11" s="117" t="s">
        <v>19</v>
      </c>
      <c r="K11" s="2"/>
      <c r="L11" s="147" t="s">
        <v>16</v>
      </c>
      <c r="M11" s="148" t="s">
        <v>287</v>
      </c>
      <c r="N11" s="148"/>
      <c r="O11" s="2"/>
      <c r="P11" s="2"/>
      <c r="Q11" s="2"/>
    </row>
    <row r="12" spans="1:17" ht="13.5" customHeight="1" x14ac:dyDescent="0.25">
      <c r="A12" s="118"/>
      <c r="B12" s="118"/>
      <c r="C12" s="118"/>
      <c r="D12" s="118"/>
      <c r="E12" s="118"/>
      <c r="F12" s="118"/>
      <c r="G12" s="118"/>
      <c r="H12" s="118"/>
      <c r="I12" s="118"/>
      <c r="J12" s="118"/>
      <c r="K12" s="2"/>
      <c r="L12" s="147"/>
      <c r="M12" s="7" t="s">
        <v>17</v>
      </c>
      <c r="N12" s="2" t="s">
        <v>18</v>
      </c>
      <c r="O12" s="2"/>
      <c r="P12" s="2"/>
      <c r="Q12" s="2"/>
    </row>
    <row r="13" spans="1:17" x14ac:dyDescent="0.25">
      <c r="A13" s="8">
        <v>1</v>
      </c>
      <c r="B13" s="9" t="s">
        <v>20</v>
      </c>
      <c r="C13" s="37">
        <v>0</v>
      </c>
      <c r="D13" s="10">
        <v>210</v>
      </c>
      <c r="E13" s="11">
        <f t="shared" ref="E13:E60" si="0">SUM(C13,D13)</f>
        <v>210</v>
      </c>
      <c r="F13" s="8">
        <v>49</v>
      </c>
      <c r="G13" s="12" t="s">
        <v>21</v>
      </c>
      <c r="H13" s="37">
        <v>0</v>
      </c>
      <c r="I13" s="10">
        <v>210</v>
      </c>
      <c r="J13" s="8">
        <f t="shared" ref="J13:J60" si="1">SUM(H13,I13)</f>
        <v>210</v>
      </c>
      <c r="K13" s="2"/>
      <c r="L13" s="2"/>
      <c r="M13" s="7"/>
      <c r="N13" s="7"/>
      <c r="O13" s="2"/>
      <c r="P13" s="2"/>
      <c r="Q13" s="2"/>
    </row>
    <row r="14" spans="1:17" x14ac:dyDescent="0.25">
      <c r="A14" s="8">
        <f t="shared" ref="A14:A36" si="2">A13+1</f>
        <v>2</v>
      </c>
      <c r="B14" s="9" t="s">
        <v>22</v>
      </c>
      <c r="C14" s="37">
        <v>0</v>
      </c>
      <c r="D14" s="10">
        <v>210</v>
      </c>
      <c r="E14" s="11">
        <f t="shared" si="0"/>
        <v>210</v>
      </c>
      <c r="F14" s="8">
        <f t="shared" ref="F14:F36" si="3">F13+1</f>
        <v>50</v>
      </c>
      <c r="G14" s="12" t="s">
        <v>23</v>
      </c>
      <c r="H14" s="37">
        <v>0</v>
      </c>
      <c r="I14" s="10">
        <v>210</v>
      </c>
      <c r="J14" s="8">
        <f t="shared" si="1"/>
        <v>210</v>
      </c>
      <c r="K14" s="2"/>
      <c r="L14" s="2" t="s">
        <v>20</v>
      </c>
      <c r="M14" s="7">
        <f>AVERAGE(C13:C16)</f>
        <v>0</v>
      </c>
      <c r="N14" s="7">
        <f>AVERAGE(D13:D16)</f>
        <v>210</v>
      </c>
      <c r="O14" s="2"/>
      <c r="P14" s="2"/>
      <c r="Q14" s="2"/>
    </row>
    <row r="15" spans="1:17" x14ac:dyDescent="0.25">
      <c r="A15" s="8">
        <f t="shared" si="2"/>
        <v>3</v>
      </c>
      <c r="B15" s="9" t="s">
        <v>24</v>
      </c>
      <c r="C15" s="37">
        <v>0</v>
      </c>
      <c r="D15" s="10">
        <v>210</v>
      </c>
      <c r="E15" s="11">
        <f t="shared" si="0"/>
        <v>210</v>
      </c>
      <c r="F15" s="8">
        <f t="shared" si="3"/>
        <v>51</v>
      </c>
      <c r="G15" s="12" t="s">
        <v>25</v>
      </c>
      <c r="H15" s="37">
        <v>0</v>
      </c>
      <c r="I15" s="10">
        <v>210</v>
      </c>
      <c r="J15" s="8">
        <f t="shared" si="1"/>
        <v>210</v>
      </c>
      <c r="K15" s="2"/>
      <c r="L15" s="2" t="s">
        <v>28</v>
      </c>
      <c r="M15" s="7">
        <f>AVERAGE(C17:C20)</f>
        <v>0</v>
      </c>
      <c r="N15" s="7">
        <f>AVERAGE(D17:D20)</f>
        <v>210</v>
      </c>
      <c r="O15" s="2"/>
      <c r="P15" s="2"/>
      <c r="Q15" s="2"/>
    </row>
    <row r="16" spans="1:17" x14ac:dyDescent="0.25">
      <c r="A16" s="8">
        <f t="shared" si="2"/>
        <v>4</v>
      </c>
      <c r="B16" s="9" t="s">
        <v>26</v>
      </c>
      <c r="C16" s="37">
        <v>0</v>
      </c>
      <c r="D16" s="10">
        <v>210</v>
      </c>
      <c r="E16" s="11">
        <f t="shared" si="0"/>
        <v>210</v>
      </c>
      <c r="F16" s="8">
        <f t="shared" si="3"/>
        <v>52</v>
      </c>
      <c r="G16" s="12" t="s">
        <v>27</v>
      </c>
      <c r="H16" s="37">
        <v>0</v>
      </c>
      <c r="I16" s="10">
        <v>210</v>
      </c>
      <c r="J16" s="8">
        <f t="shared" si="1"/>
        <v>210</v>
      </c>
      <c r="K16" s="2"/>
      <c r="L16" s="2" t="s">
        <v>36</v>
      </c>
      <c r="M16" s="7">
        <f>AVERAGE(C21:C24)</f>
        <v>0</v>
      </c>
      <c r="N16" s="7">
        <f>AVERAGE(D21:D24)</f>
        <v>210</v>
      </c>
      <c r="O16" s="2"/>
      <c r="P16" s="2"/>
      <c r="Q16" s="2"/>
    </row>
    <row r="17" spans="1:17" x14ac:dyDescent="0.25">
      <c r="A17" s="8">
        <f t="shared" si="2"/>
        <v>5</v>
      </c>
      <c r="B17" s="9" t="s">
        <v>28</v>
      </c>
      <c r="C17" s="37">
        <v>0</v>
      </c>
      <c r="D17" s="10">
        <v>210</v>
      </c>
      <c r="E17" s="11">
        <f t="shared" si="0"/>
        <v>210</v>
      </c>
      <c r="F17" s="8">
        <f t="shared" si="3"/>
        <v>53</v>
      </c>
      <c r="G17" s="12" t="s">
        <v>29</v>
      </c>
      <c r="H17" s="37">
        <v>0</v>
      </c>
      <c r="I17" s="10">
        <v>210</v>
      </c>
      <c r="J17" s="8">
        <f t="shared" si="1"/>
        <v>210</v>
      </c>
      <c r="K17" s="2"/>
      <c r="L17" s="2" t="s">
        <v>44</v>
      </c>
      <c r="M17" s="7">
        <f>AVERAGE(C25:C28)</f>
        <v>0</v>
      </c>
      <c r="N17" s="7">
        <f>AVERAGE(D25:D28)</f>
        <v>210</v>
      </c>
      <c r="O17" s="2"/>
      <c r="P17" s="2"/>
      <c r="Q17" s="2"/>
    </row>
    <row r="18" spans="1:17" x14ac:dyDescent="0.25">
      <c r="A18" s="8">
        <f t="shared" si="2"/>
        <v>6</v>
      </c>
      <c r="B18" s="9" t="s">
        <v>30</v>
      </c>
      <c r="C18" s="37">
        <v>0</v>
      </c>
      <c r="D18" s="10">
        <v>210</v>
      </c>
      <c r="E18" s="11">
        <f t="shared" si="0"/>
        <v>210</v>
      </c>
      <c r="F18" s="8">
        <f t="shared" si="3"/>
        <v>54</v>
      </c>
      <c r="G18" s="12" t="s">
        <v>31</v>
      </c>
      <c r="H18" s="37">
        <v>0</v>
      </c>
      <c r="I18" s="10">
        <v>210</v>
      </c>
      <c r="J18" s="8">
        <f t="shared" si="1"/>
        <v>210</v>
      </c>
      <c r="K18" s="2"/>
      <c r="L18" s="2" t="s">
        <v>52</v>
      </c>
      <c r="M18" s="7">
        <f>AVERAGE(C29:C32)</f>
        <v>0</v>
      </c>
      <c r="N18" s="7">
        <f>AVERAGE(D29:D32)</f>
        <v>210</v>
      </c>
      <c r="O18" s="2"/>
      <c r="P18" s="2"/>
      <c r="Q18" s="2"/>
    </row>
    <row r="19" spans="1:17" x14ac:dyDescent="0.25">
      <c r="A19" s="8">
        <f t="shared" si="2"/>
        <v>7</v>
      </c>
      <c r="B19" s="9" t="s">
        <v>32</v>
      </c>
      <c r="C19" s="37">
        <v>0</v>
      </c>
      <c r="D19" s="10">
        <v>210</v>
      </c>
      <c r="E19" s="11">
        <f t="shared" si="0"/>
        <v>210</v>
      </c>
      <c r="F19" s="8">
        <f t="shared" si="3"/>
        <v>55</v>
      </c>
      <c r="G19" s="12" t="s">
        <v>33</v>
      </c>
      <c r="H19" s="37">
        <v>0</v>
      </c>
      <c r="I19" s="10">
        <v>210</v>
      </c>
      <c r="J19" s="8">
        <f t="shared" si="1"/>
        <v>210</v>
      </c>
      <c r="K19" s="2"/>
      <c r="L19" s="2" t="s">
        <v>60</v>
      </c>
      <c r="M19" s="7">
        <f>AVERAGE(C33:C36)</f>
        <v>0</v>
      </c>
      <c r="N19" s="7">
        <f>AVERAGE(D33:D36)</f>
        <v>210</v>
      </c>
      <c r="O19" s="2"/>
      <c r="P19" s="2"/>
      <c r="Q19" s="2"/>
    </row>
    <row r="20" spans="1:17" x14ac:dyDescent="0.25">
      <c r="A20" s="8">
        <f t="shared" si="2"/>
        <v>8</v>
      </c>
      <c r="B20" s="9" t="s">
        <v>34</v>
      </c>
      <c r="C20" s="37">
        <v>0</v>
      </c>
      <c r="D20" s="10">
        <v>210</v>
      </c>
      <c r="E20" s="11">
        <f t="shared" si="0"/>
        <v>210</v>
      </c>
      <c r="F20" s="8">
        <f t="shared" si="3"/>
        <v>56</v>
      </c>
      <c r="G20" s="12" t="s">
        <v>35</v>
      </c>
      <c r="H20" s="37">
        <v>0</v>
      </c>
      <c r="I20" s="10">
        <v>210</v>
      </c>
      <c r="J20" s="8">
        <f t="shared" si="1"/>
        <v>210</v>
      </c>
      <c r="K20" s="2"/>
      <c r="L20" s="2" t="s">
        <v>68</v>
      </c>
      <c r="M20" s="7">
        <f>AVERAGE(C37:C40)</f>
        <v>0</v>
      </c>
      <c r="N20" s="7">
        <f>AVERAGE(D37:D40)</f>
        <v>210</v>
      </c>
      <c r="O20" s="2"/>
      <c r="P20" s="2"/>
      <c r="Q20" s="2"/>
    </row>
    <row r="21" spans="1:17" ht="15.75" customHeight="1" x14ac:dyDescent="0.25">
      <c r="A21" s="8">
        <f t="shared" si="2"/>
        <v>9</v>
      </c>
      <c r="B21" s="9" t="s">
        <v>36</v>
      </c>
      <c r="C21" s="37">
        <v>0</v>
      </c>
      <c r="D21" s="10">
        <v>210</v>
      </c>
      <c r="E21" s="11">
        <f t="shared" si="0"/>
        <v>210</v>
      </c>
      <c r="F21" s="8">
        <f t="shared" si="3"/>
        <v>57</v>
      </c>
      <c r="G21" s="12" t="s">
        <v>37</v>
      </c>
      <c r="H21" s="37">
        <v>0</v>
      </c>
      <c r="I21" s="10">
        <v>210</v>
      </c>
      <c r="J21" s="8">
        <f t="shared" si="1"/>
        <v>210</v>
      </c>
      <c r="K21" s="2"/>
      <c r="L21" s="2" t="s">
        <v>76</v>
      </c>
      <c r="M21" s="7">
        <f>AVERAGE(C41:C44)</f>
        <v>0</v>
      </c>
      <c r="N21" s="7">
        <f>AVERAGE(D41:D44)</f>
        <v>210</v>
      </c>
      <c r="O21" s="2"/>
      <c r="P21" s="2"/>
      <c r="Q21" s="2"/>
    </row>
    <row r="22" spans="1:17" ht="15.75" customHeight="1" x14ac:dyDescent="0.25">
      <c r="A22" s="8">
        <f t="shared" si="2"/>
        <v>10</v>
      </c>
      <c r="B22" s="9" t="s">
        <v>38</v>
      </c>
      <c r="C22" s="37">
        <v>0</v>
      </c>
      <c r="D22" s="10">
        <v>210</v>
      </c>
      <c r="E22" s="11">
        <f t="shared" si="0"/>
        <v>210</v>
      </c>
      <c r="F22" s="8">
        <f t="shared" si="3"/>
        <v>58</v>
      </c>
      <c r="G22" s="12" t="s">
        <v>39</v>
      </c>
      <c r="H22" s="37">
        <v>0</v>
      </c>
      <c r="I22" s="10">
        <v>210</v>
      </c>
      <c r="J22" s="8">
        <f t="shared" si="1"/>
        <v>210</v>
      </c>
      <c r="K22" s="2"/>
      <c r="L22" s="2" t="s">
        <v>84</v>
      </c>
      <c r="M22" s="7">
        <f>AVERAGE(C45:C48)</f>
        <v>0</v>
      </c>
      <c r="N22" s="7">
        <f>AVERAGE(D45:D48)</f>
        <v>210</v>
      </c>
      <c r="O22" s="2"/>
      <c r="P22" s="2"/>
      <c r="Q22" s="2"/>
    </row>
    <row r="23" spans="1:17" ht="15.75" customHeight="1" x14ac:dyDescent="0.25">
      <c r="A23" s="8">
        <f t="shared" si="2"/>
        <v>11</v>
      </c>
      <c r="B23" s="9" t="s">
        <v>40</v>
      </c>
      <c r="C23" s="37">
        <v>0</v>
      </c>
      <c r="D23" s="10">
        <v>210</v>
      </c>
      <c r="E23" s="11">
        <f t="shared" si="0"/>
        <v>210</v>
      </c>
      <c r="F23" s="8">
        <f t="shared" si="3"/>
        <v>59</v>
      </c>
      <c r="G23" s="12" t="s">
        <v>41</v>
      </c>
      <c r="H23" s="37">
        <v>0</v>
      </c>
      <c r="I23" s="10">
        <v>210</v>
      </c>
      <c r="J23" s="8">
        <f t="shared" si="1"/>
        <v>210</v>
      </c>
      <c r="K23" s="2"/>
      <c r="L23" s="2" t="s">
        <v>92</v>
      </c>
      <c r="M23" s="7">
        <f>AVERAGE(C49:C52)</f>
        <v>0</v>
      </c>
      <c r="N23" s="7">
        <f>AVERAGE(D49:D52)</f>
        <v>210</v>
      </c>
      <c r="O23" s="2"/>
      <c r="P23" s="2"/>
      <c r="Q23" s="2"/>
    </row>
    <row r="24" spans="1:17" ht="15.75" customHeight="1" x14ac:dyDescent="0.25">
      <c r="A24" s="8">
        <f t="shared" si="2"/>
        <v>12</v>
      </c>
      <c r="B24" s="9" t="s">
        <v>42</v>
      </c>
      <c r="C24" s="37">
        <v>0</v>
      </c>
      <c r="D24" s="10">
        <v>210</v>
      </c>
      <c r="E24" s="11">
        <f t="shared" si="0"/>
        <v>210</v>
      </c>
      <c r="F24" s="8">
        <f t="shared" si="3"/>
        <v>60</v>
      </c>
      <c r="G24" s="12" t="s">
        <v>43</v>
      </c>
      <c r="H24" s="37">
        <v>0</v>
      </c>
      <c r="I24" s="10">
        <v>210</v>
      </c>
      <c r="J24" s="8">
        <f t="shared" si="1"/>
        <v>210</v>
      </c>
      <c r="K24" s="2"/>
      <c r="L24" s="13" t="s">
        <v>100</v>
      </c>
      <c r="M24" s="7">
        <f>AVERAGE(C53:C56)</f>
        <v>0</v>
      </c>
      <c r="N24" s="7">
        <f>AVERAGE(D53:D56)</f>
        <v>210</v>
      </c>
      <c r="O24" s="2"/>
      <c r="P24" s="2"/>
      <c r="Q24" s="2"/>
    </row>
    <row r="25" spans="1:17" ht="15.75" customHeight="1" x14ac:dyDescent="0.25">
      <c r="A25" s="8">
        <f t="shared" si="2"/>
        <v>13</v>
      </c>
      <c r="B25" s="9" t="s">
        <v>44</v>
      </c>
      <c r="C25" s="37">
        <v>0</v>
      </c>
      <c r="D25" s="10">
        <v>210</v>
      </c>
      <c r="E25" s="11">
        <f t="shared" si="0"/>
        <v>210</v>
      </c>
      <c r="F25" s="8">
        <f t="shared" si="3"/>
        <v>61</v>
      </c>
      <c r="G25" s="12" t="s">
        <v>45</v>
      </c>
      <c r="H25" s="37">
        <v>0</v>
      </c>
      <c r="I25" s="10">
        <v>210</v>
      </c>
      <c r="J25" s="8">
        <f t="shared" si="1"/>
        <v>210</v>
      </c>
      <c r="K25" s="2"/>
      <c r="L25" s="16" t="s">
        <v>108</v>
      </c>
      <c r="M25" s="7">
        <f>AVERAGE(C57:C60)</f>
        <v>0</v>
      </c>
      <c r="N25" s="7">
        <f>AVERAGE(D57:D60)</f>
        <v>210</v>
      </c>
      <c r="O25" s="2"/>
      <c r="P25" s="2"/>
      <c r="Q25" s="2"/>
    </row>
    <row r="26" spans="1:17" ht="15.75" customHeight="1" x14ac:dyDescent="0.25">
      <c r="A26" s="8">
        <f t="shared" si="2"/>
        <v>14</v>
      </c>
      <c r="B26" s="9" t="s">
        <v>46</v>
      </c>
      <c r="C26" s="37">
        <v>0</v>
      </c>
      <c r="D26" s="10">
        <v>210</v>
      </c>
      <c r="E26" s="11">
        <f t="shared" si="0"/>
        <v>210</v>
      </c>
      <c r="F26" s="8">
        <f t="shared" si="3"/>
        <v>62</v>
      </c>
      <c r="G26" s="12" t="s">
        <v>47</v>
      </c>
      <c r="H26" s="37">
        <v>0</v>
      </c>
      <c r="I26" s="10">
        <v>210</v>
      </c>
      <c r="J26" s="8">
        <f t="shared" si="1"/>
        <v>210</v>
      </c>
      <c r="K26" s="2"/>
      <c r="L26" s="16" t="s">
        <v>21</v>
      </c>
      <c r="M26" s="7">
        <f>AVERAGE(H13:H16)</f>
        <v>0</v>
      </c>
      <c r="N26" s="7">
        <f>AVERAGE(I13:I16)</f>
        <v>210</v>
      </c>
      <c r="O26" s="2"/>
      <c r="P26" s="2"/>
      <c r="Q26" s="2"/>
    </row>
    <row r="27" spans="1:17" ht="15.75" customHeight="1" x14ac:dyDescent="0.25">
      <c r="A27" s="8">
        <f t="shared" si="2"/>
        <v>15</v>
      </c>
      <c r="B27" s="9" t="s">
        <v>48</v>
      </c>
      <c r="C27" s="37">
        <v>0</v>
      </c>
      <c r="D27" s="10">
        <v>210</v>
      </c>
      <c r="E27" s="11">
        <f t="shared" si="0"/>
        <v>210</v>
      </c>
      <c r="F27" s="8">
        <f t="shared" si="3"/>
        <v>63</v>
      </c>
      <c r="G27" s="12" t="s">
        <v>49</v>
      </c>
      <c r="H27" s="37">
        <v>0</v>
      </c>
      <c r="I27" s="10">
        <v>210</v>
      </c>
      <c r="J27" s="8">
        <f t="shared" si="1"/>
        <v>210</v>
      </c>
      <c r="K27" s="2"/>
      <c r="L27" s="24" t="s">
        <v>29</v>
      </c>
      <c r="M27" s="7">
        <f>AVERAGE(H17:H20)</f>
        <v>0</v>
      </c>
      <c r="N27" s="7">
        <f>AVERAGE(I17:I20)</f>
        <v>210</v>
      </c>
      <c r="O27" s="2"/>
      <c r="P27" s="2"/>
      <c r="Q27" s="2"/>
    </row>
    <row r="28" spans="1:17" ht="15.75" customHeight="1" x14ac:dyDescent="0.25">
      <c r="A28" s="8">
        <f t="shared" si="2"/>
        <v>16</v>
      </c>
      <c r="B28" s="9" t="s">
        <v>50</v>
      </c>
      <c r="C28" s="37">
        <v>0</v>
      </c>
      <c r="D28" s="10">
        <v>210</v>
      </c>
      <c r="E28" s="11">
        <f t="shared" si="0"/>
        <v>210</v>
      </c>
      <c r="F28" s="8">
        <f t="shared" si="3"/>
        <v>64</v>
      </c>
      <c r="G28" s="12" t="s">
        <v>51</v>
      </c>
      <c r="H28" s="37">
        <v>0</v>
      </c>
      <c r="I28" s="10">
        <v>210</v>
      </c>
      <c r="J28" s="8">
        <f t="shared" si="1"/>
        <v>210</v>
      </c>
      <c r="K28" s="2"/>
      <c r="L28" s="2" t="s">
        <v>37</v>
      </c>
      <c r="M28" s="7">
        <f>AVERAGE(H21:H24)</f>
        <v>0</v>
      </c>
      <c r="N28" s="7">
        <f>AVERAGE(I21:I24)</f>
        <v>210</v>
      </c>
      <c r="O28" s="2"/>
      <c r="P28" s="2"/>
      <c r="Q28" s="2"/>
    </row>
    <row r="29" spans="1:17" ht="15.75" customHeight="1" x14ac:dyDescent="0.25">
      <c r="A29" s="8">
        <f t="shared" si="2"/>
        <v>17</v>
      </c>
      <c r="B29" s="9" t="s">
        <v>52</v>
      </c>
      <c r="C29" s="37">
        <v>0</v>
      </c>
      <c r="D29" s="10">
        <v>210</v>
      </c>
      <c r="E29" s="11">
        <f t="shared" si="0"/>
        <v>210</v>
      </c>
      <c r="F29" s="8">
        <f t="shared" si="3"/>
        <v>65</v>
      </c>
      <c r="G29" s="12" t="s">
        <v>53</v>
      </c>
      <c r="H29" s="37">
        <v>0</v>
      </c>
      <c r="I29" s="10">
        <v>210</v>
      </c>
      <c r="J29" s="8">
        <f t="shared" si="1"/>
        <v>210</v>
      </c>
      <c r="K29" s="2"/>
      <c r="L29" s="2" t="s">
        <v>45</v>
      </c>
      <c r="M29" s="7">
        <f>AVERAGE(H25:H28)</f>
        <v>0</v>
      </c>
      <c r="N29" s="7">
        <f>AVERAGE(I25:I28)</f>
        <v>210</v>
      </c>
      <c r="O29" s="2"/>
      <c r="P29" s="2"/>
      <c r="Q29" s="2"/>
    </row>
    <row r="30" spans="1:17" ht="15.75" customHeight="1" x14ac:dyDescent="0.25">
      <c r="A30" s="8">
        <f t="shared" si="2"/>
        <v>18</v>
      </c>
      <c r="B30" s="9" t="s">
        <v>54</v>
      </c>
      <c r="C30" s="37">
        <v>0</v>
      </c>
      <c r="D30" s="10">
        <v>210</v>
      </c>
      <c r="E30" s="11">
        <f t="shared" si="0"/>
        <v>210</v>
      </c>
      <c r="F30" s="8">
        <f t="shared" si="3"/>
        <v>66</v>
      </c>
      <c r="G30" s="12" t="s">
        <v>55</v>
      </c>
      <c r="H30" s="37">
        <v>0</v>
      </c>
      <c r="I30" s="10">
        <v>210</v>
      </c>
      <c r="J30" s="8">
        <f t="shared" si="1"/>
        <v>210</v>
      </c>
      <c r="K30" s="2"/>
      <c r="L30" s="2" t="s">
        <v>53</v>
      </c>
      <c r="M30" s="7">
        <f>AVERAGE(H29:H32)</f>
        <v>0</v>
      </c>
      <c r="N30" s="7">
        <f>AVERAGE(I29:I32)</f>
        <v>210</v>
      </c>
      <c r="O30" s="2"/>
      <c r="P30" s="2"/>
      <c r="Q30" s="2"/>
    </row>
    <row r="31" spans="1:17" ht="15.75" customHeight="1" x14ac:dyDescent="0.25">
      <c r="A31" s="8">
        <f t="shared" si="2"/>
        <v>19</v>
      </c>
      <c r="B31" s="9" t="s">
        <v>56</v>
      </c>
      <c r="C31" s="37">
        <v>0</v>
      </c>
      <c r="D31" s="10">
        <v>210</v>
      </c>
      <c r="E31" s="11">
        <f t="shared" si="0"/>
        <v>210</v>
      </c>
      <c r="F31" s="8">
        <f t="shared" si="3"/>
        <v>67</v>
      </c>
      <c r="G31" s="12" t="s">
        <v>57</v>
      </c>
      <c r="H31" s="37">
        <v>0</v>
      </c>
      <c r="I31" s="10">
        <v>210</v>
      </c>
      <c r="J31" s="8">
        <f t="shared" si="1"/>
        <v>210</v>
      </c>
      <c r="K31" s="2"/>
      <c r="L31" s="2" t="s">
        <v>61</v>
      </c>
      <c r="M31" s="7">
        <f>AVERAGE(H33:H36)</f>
        <v>0</v>
      </c>
      <c r="N31" s="7">
        <f>AVERAGE(I33:I36)</f>
        <v>210</v>
      </c>
      <c r="O31" s="2"/>
      <c r="P31" s="2"/>
      <c r="Q31" s="2"/>
    </row>
    <row r="32" spans="1:17" ht="15.75" customHeight="1" x14ac:dyDescent="0.25">
      <c r="A32" s="8">
        <f t="shared" si="2"/>
        <v>20</v>
      </c>
      <c r="B32" s="9" t="s">
        <v>58</v>
      </c>
      <c r="C32" s="37">
        <v>0</v>
      </c>
      <c r="D32" s="10">
        <v>210</v>
      </c>
      <c r="E32" s="11">
        <f t="shared" si="0"/>
        <v>210</v>
      </c>
      <c r="F32" s="8">
        <f t="shared" si="3"/>
        <v>68</v>
      </c>
      <c r="G32" s="12" t="s">
        <v>59</v>
      </c>
      <c r="H32" s="37">
        <v>0</v>
      </c>
      <c r="I32" s="10">
        <v>210</v>
      </c>
      <c r="J32" s="8">
        <f t="shared" si="1"/>
        <v>210</v>
      </c>
      <c r="K32" s="2"/>
      <c r="L32" s="2" t="s">
        <v>69</v>
      </c>
      <c r="M32" s="7">
        <f>AVERAGE(H37:H40)</f>
        <v>0</v>
      </c>
      <c r="N32" s="7">
        <f>AVERAGE(I37:I40)</f>
        <v>210</v>
      </c>
      <c r="O32" s="2"/>
      <c r="P32" s="2"/>
      <c r="Q32" s="2"/>
    </row>
    <row r="33" spans="1:17" ht="15.75" customHeight="1" x14ac:dyDescent="0.25">
      <c r="A33" s="8">
        <f t="shared" si="2"/>
        <v>21</v>
      </c>
      <c r="B33" s="9" t="s">
        <v>60</v>
      </c>
      <c r="C33" s="37">
        <v>0</v>
      </c>
      <c r="D33" s="10">
        <v>210</v>
      </c>
      <c r="E33" s="11">
        <f t="shared" si="0"/>
        <v>210</v>
      </c>
      <c r="F33" s="8">
        <f t="shared" si="3"/>
        <v>69</v>
      </c>
      <c r="G33" s="12" t="s">
        <v>61</v>
      </c>
      <c r="H33" s="37">
        <v>0</v>
      </c>
      <c r="I33" s="10">
        <v>210</v>
      </c>
      <c r="J33" s="8">
        <f t="shared" si="1"/>
        <v>210</v>
      </c>
      <c r="K33" s="2"/>
      <c r="L33" s="2" t="s">
        <v>77</v>
      </c>
      <c r="M33" s="7">
        <f>AVERAGE(H41:H44)</f>
        <v>0</v>
      </c>
      <c r="N33" s="7">
        <f>AVERAGE(I41:I44)</f>
        <v>210</v>
      </c>
      <c r="O33" s="2"/>
      <c r="P33" s="2"/>
      <c r="Q33" s="2"/>
    </row>
    <row r="34" spans="1:17" ht="15.75" customHeight="1" x14ac:dyDescent="0.25">
      <c r="A34" s="8">
        <f t="shared" si="2"/>
        <v>22</v>
      </c>
      <c r="B34" s="9" t="s">
        <v>62</v>
      </c>
      <c r="C34" s="37">
        <v>0</v>
      </c>
      <c r="D34" s="10">
        <v>210</v>
      </c>
      <c r="E34" s="11">
        <f t="shared" si="0"/>
        <v>210</v>
      </c>
      <c r="F34" s="8">
        <f t="shared" si="3"/>
        <v>70</v>
      </c>
      <c r="G34" s="12" t="s">
        <v>63</v>
      </c>
      <c r="H34" s="37">
        <v>0</v>
      </c>
      <c r="I34" s="10">
        <v>210</v>
      </c>
      <c r="J34" s="8">
        <f t="shared" si="1"/>
        <v>210</v>
      </c>
      <c r="K34" s="2"/>
      <c r="L34" s="2" t="s">
        <v>85</v>
      </c>
      <c r="M34" s="7">
        <f>AVERAGE(H45:H48)</f>
        <v>0</v>
      </c>
      <c r="N34" s="7">
        <f>AVERAGE(I45:I48)</f>
        <v>210</v>
      </c>
      <c r="O34" s="2"/>
      <c r="P34" s="2"/>
      <c r="Q34" s="2"/>
    </row>
    <row r="35" spans="1:17" ht="15.75" customHeight="1" x14ac:dyDescent="0.25">
      <c r="A35" s="8">
        <f t="shared" si="2"/>
        <v>23</v>
      </c>
      <c r="B35" s="9" t="s">
        <v>64</v>
      </c>
      <c r="C35" s="37">
        <v>0</v>
      </c>
      <c r="D35" s="10">
        <v>210</v>
      </c>
      <c r="E35" s="11">
        <f t="shared" si="0"/>
        <v>210</v>
      </c>
      <c r="F35" s="8">
        <f t="shared" si="3"/>
        <v>71</v>
      </c>
      <c r="G35" s="12" t="s">
        <v>65</v>
      </c>
      <c r="H35" s="37">
        <v>0</v>
      </c>
      <c r="I35" s="10">
        <v>210</v>
      </c>
      <c r="J35" s="8">
        <f t="shared" si="1"/>
        <v>210</v>
      </c>
      <c r="K35" s="2"/>
      <c r="L35" s="2" t="s">
        <v>93</v>
      </c>
      <c r="M35" s="7">
        <f>AVERAGE(H49:H52)</f>
        <v>0</v>
      </c>
      <c r="N35" s="7">
        <f>AVERAGE(I49:I52)</f>
        <v>210</v>
      </c>
      <c r="O35" s="2"/>
      <c r="P35" s="2"/>
      <c r="Q35" s="2"/>
    </row>
    <row r="36" spans="1:17" ht="15.75" customHeight="1" x14ac:dyDescent="0.25">
      <c r="A36" s="8">
        <f t="shared" si="2"/>
        <v>24</v>
      </c>
      <c r="B36" s="9" t="s">
        <v>66</v>
      </c>
      <c r="C36" s="37">
        <v>0</v>
      </c>
      <c r="D36" s="10">
        <v>210</v>
      </c>
      <c r="E36" s="11">
        <f t="shared" si="0"/>
        <v>210</v>
      </c>
      <c r="F36" s="8">
        <f t="shared" si="3"/>
        <v>72</v>
      </c>
      <c r="G36" s="12" t="s">
        <v>67</v>
      </c>
      <c r="H36" s="37">
        <v>0</v>
      </c>
      <c r="I36" s="10">
        <v>210</v>
      </c>
      <c r="J36" s="8">
        <f t="shared" si="1"/>
        <v>210</v>
      </c>
      <c r="K36" s="2"/>
      <c r="L36" s="100" t="s">
        <v>101</v>
      </c>
      <c r="M36" s="7">
        <f>AVERAGE(H53:H56)</f>
        <v>0</v>
      </c>
      <c r="N36" s="7">
        <f>AVERAGE(I53:I56)</f>
        <v>210</v>
      </c>
      <c r="O36" s="2"/>
      <c r="P36" s="2"/>
      <c r="Q36" s="2"/>
    </row>
    <row r="37" spans="1:17" ht="15.75" customHeight="1" x14ac:dyDescent="0.25">
      <c r="A37" s="8">
        <v>25</v>
      </c>
      <c r="B37" s="9" t="s">
        <v>68</v>
      </c>
      <c r="C37" s="37">
        <v>0</v>
      </c>
      <c r="D37" s="10">
        <v>210</v>
      </c>
      <c r="E37" s="11">
        <f t="shared" si="0"/>
        <v>210</v>
      </c>
      <c r="F37" s="8">
        <v>73</v>
      </c>
      <c r="G37" s="12" t="s">
        <v>69</v>
      </c>
      <c r="H37" s="37">
        <v>0</v>
      </c>
      <c r="I37" s="10">
        <v>210</v>
      </c>
      <c r="J37" s="8">
        <f t="shared" si="1"/>
        <v>210</v>
      </c>
      <c r="K37" s="2"/>
      <c r="L37" s="100" t="s">
        <v>109</v>
      </c>
      <c r="M37" s="7">
        <f>AVERAGE(H57:H60)</f>
        <v>0</v>
      </c>
      <c r="N37" s="7">
        <f>AVERAGE(I57:I60)</f>
        <v>210</v>
      </c>
      <c r="O37" s="2"/>
      <c r="P37" s="2"/>
      <c r="Q37" s="2"/>
    </row>
    <row r="38" spans="1:17" ht="15.75" customHeight="1" x14ac:dyDescent="0.25">
      <c r="A38" s="8">
        <f t="shared" ref="A38:A60" si="4">A37+1</f>
        <v>26</v>
      </c>
      <c r="B38" s="9" t="s">
        <v>70</v>
      </c>
      <c r="C38" s="37">
        <v>0</v>
      </c>
      <c r="D38" s="10">
        <v>210</v>
      </c>
      <c r="E38" s="8">
        <f t="shared" si="0"/>
        <v>210</v>
      </c>
      <c r="F38" s="8">
        <f t="shared" ref="F38:F60" si="5">F37+1</f>
        <v>74</v>
      </c>
      <c r="G38" s="12" t="s">
        <v>71</v>
      </c>
      <c r="H38" s="37">
        <v>0</v>
      </c>
      <c r="I38" s="10">
        <v>210</v>
      </c>
      <c r="J38" s="8">
        <f t="shared" si="1"/>
        <v>210</v>
      </c>
      <c r="K38" s="2"/>
      <c r="L38" s="100" t="s">
        <v>288</v>
      </c>
      <c r="M38" s="100">
        <f>AVERAGE(M14:M37)</f>
        <v>0</v>
      </c>
      <c r="N38" s="100">
        <f>AVERAGE(N14:N37)</f>
        <v>210</v>
      </c>
      <c r="O38" s="2"/>
      <c r="P38" s="2"/>
      <c r="Q38" s="2"/>
    </row>
    <row r="39" spans="1:17" ht="15.75" customHeight="1" x14ac:dyDescent="0.25">
      <c r="A39" s="8">
        <f t="shared" si="4"/>
        <v>27</v>
      </c>
      <c r="B39" s="9" t="s">
        <v>72</v>
      </c>
      <c r="C39" s="37">
        <v>0</v>
      </c>
      <c r="D39" s="10">
        <v>210</v>
      </c>
      <c r="E39" s="8">
        <f t="shared" si="0"/>
        <v>210</v>
      </c>
      <c r="F39" s="8">
        <f t="shared" si="5"/>
        <v>75</v>
      </c>
      <c r="G39" s="12" t="s">
        <v>73</v>
      </c>
      <c r="H39" s="37">
        <v>0</v>
      </c>
      <c r="I39" s="10">
        <v>210</v>
      </c>
      <c r="J39" s="8">
        <f t="shared" si="1"/>
        <v>210</v>
      </c>
      <c r="K39" s="2"/>
      <c r="L39" s="2"/>
      <c r="M39" s="2"/>
      <c r="N39" s="2"/>
      <c r="O39" s="2"/>
      <c r="P39" s="2"/>
      <c r="Q39" s="2"/>
    </row>
    <row r="40" spans="1:17" ht="15.75" customHeight="1" x14ac:dyDescent="0.25">
      <c r="A40" s="8">
        <f t="shared" si="4"/>
        <v>28</v>
      </c>
      <c r="B40" s="9" t="s">
        <v>74</v>
      </c>
      <c r="C40" s="37">
        <v>0</v>
      </c>
      <c r="D40" s="10">
        <v>210</v>
      </c>
      <c r="E40" s="8">
        <f t="shared" si="0"/>
        <v>210</v>
      </c>
      <c r="F40" s="8">
        <f t="shared" si="5"/>
        <v>76</v>
      </c>
      <c r="G40" s="12" t="s">
        <v>75</v>
      </c>
      <c r="H40" s="37">
        <v>0</v>
      </c>
      <c r="I40" s="10">
        <v>210</v>
      </c>
      <c r="J40" s="8">
        <f t="shared" si="1"/>
        <v>210</v>
      </c>
      <c r="K40" s="2"/>
      <c r="L40" s="2"/>
      <c r="M40" s="2"/>
      <c r="N40" s="2"/>
      <c r="O40" s="2"/>
      <c r="P40" s="2"/>
      <c r="Q40" s="2"/>
    </row>
    <row r="41" spans="1:17" ht="15.75" customHeight="1" x14ac:dyDescent="0.25">
      <c r="A41" s="8">
        <f t="shared" si="4"/>
        <v>29</v>
      </c>
      <c r="B41" s="9" t="s">
        <v>76</v>
      </c>
      <c r="C41" s="37">
        <v>0</v>
      </c>
      <c r="D41" s="10">
        <v>210</v>
      </c>
      <c r="E41" s="8">
        <f t="shared" si="0"/>
        <v>210</v>
      </c>
      <c r="F41" s="8">
        <f t="shared" si="5"/>
        <v>77</v>
      </c>
      <c r="G41" s="12" t="s">
        <v>77</v>
      </c>
      <c r="H41" s="37">
        <v>0</v>
      </c>
      <c r="I41" s="10">
        <v>210</v>
      </c>
      <c r="J41" s="8">
        <f t="shared" si="1"/>
        <v>210</v>
      </c>
      <c r="K41" s="2"/>
      <c r="L41" s="2"/>
      <c r="M41" s="2"/>
      <c r="N41" s="2"/>
      <c r="O41" s="2"/>
      <c r="P41" s="2"/>
      <c r="Q41" s="2"/>
    </row>
    <row r="42" spans="1:17" ht="15.75" customHeight="1" x14ac:dyDescent="0.25">
      <c r="A42" s="8">
        <f t="shared" si="4"/>
        <v>30</v>
      </c>
      <c r="B42" s="9" t="s">
        <v>78</v>
      </c>
      <c r="C42" s="37">
        <v>0</v>
      </c>
      <c r="D42" s="10">
        <v>210</v>
      </c>
      <c r="E42" s="8">
        <f t="shared" si="0"/>
        <v>210</v>
      </c>
      <c r="F42" s="8">
        <f t="shared" si="5"/>
        <v>78</v>
      </c>
      <c r="G42" s="12" t="s">
        <v>79</v>
      </c>
      <c r="H42" s="37">
        <v>0</v>
      </c>
      <c r="I42" s="10">
        <v>210</v>
      </c>
      <c r="J42" s="8">
        <f t="shared" si="1"/>
        <v>210</v>
      </c>
      <c r="K42" s="2"/>
      <c r="L42" s="2"/>
      <c r="M42" s="2"/>
      <c r="N42" s="2"/>
      <c r="O42" s="2"/>
      <c r="P42" s="2"/>
      <c r="Q42" s="2"/>
    </row>
    <row r="43" spans="1:17" ht="15.75" customHeight="1" x14ac:dyDescent="0.25">
      <c r="A43" s="8">
        <f t="shared" si="4"/>
        <v>31</v>
      </c>
      <c r="B43" s="9" t="s">
        <v>80</v>
      </c>
      <c r="C43" s="37">
        <v>0</v>
      </c>
      <c r="D43" s="10">
        <v>210</v>
      </c>
      <c r="E43" s="8">
        <f t="shared" si="0"/>
        <v>210</v>
      </c>
      <c r="F43" s="8">
        <f t="shared" si="5"/>
        <v>79</v>
      </c>
      <c r="G43" s="12" t="s">
        <v>81</v>
      </c>
      <c r="H43" s="37">
        <v>0</v>
      </c>
      <c r="I43" s="10">
        <v>210</v>
      </c>
      <c r="J43" s="8">
        <f t="shared" si="1"/>
        <v>210</v>
      </c>
      <c r="K43" s="2"/>
      <c r="L43" s="2"/>
      <c r="M43" s="2"/>
      <c r="N43" s="2"/>
      <c r="O43" s="2"/>
      <c r="P43" s="2"/>
      <c r="Q43" s="2"/>
    </row>
    <row r="44" spans="1:17" ht="15.75" customHeight="1" x14ac:dyDescent="0.25">
      <c r="A44" s="8">
        <f t="shared" si="4"/>
        <v>32</v>
      </c>
      <c r="B44" s="9" t="s">
        <v>82</v>
      </c>
      <c r="C44" s="37">
        <v>0</v>
      </c>
      <c r="D44" s="10">
        <v>210</v>
      </c>
      <c r="E44" s="8">
        <f t="shared" si="0"/>
        <v>210</v>
      </c>
      <c r="F44" s="8">
        <f t="shared" si="5"/>
        <v>80</v>
      </c>
      <c r="G44" s="12" t="s">
        <v>83</v>
      </c>
      <c r="H44" s="37">
        <v>0</v>
      </c>
      <c r="I44" s="10">
        <v>210</v>
      </c>
      <c r="J44" s="8">
        <f t="shared" si="1"/>
        <v>210</v>
      </c>
      <c r="K44" s="2"/>
      <c r="L44" s="2"/>
      <c r="M44" s="2"/>
      <c r="N44" s="2"/>
      <c r="O44" s="2"/>
      <c r="P44" s="2"/>
      <c r="Q44" s="2"/>
    </row>
    <row r="45" spans="1:17" ht="15.75" customHeight="1" x14ac:dyDescent="0.25">
      <c r="A45" s="8">
        <f t="shared" si="4"/>
        <v>33</v>
      </c>
      <c r="B45" s="9" t="s">
        <v>84</v>
      </c>
      <c r="C45" s="37">
        <v>0</v>
      </c>
      <c r="D45" s="10">
        <v>210</v>
      </c>
      <c r="E45" s="8">
        <f t="shared" si="0"/>
        <v>210</v>
      </c>
      <c r="F45" s="8">
        <f t="shared" si="5"/>
        <v>81</v>
      </c>
      <c r="G45" s="12" t="s">
        <v>85</v>
      </c>
      <c r="H45" s="37">
        <v>0</v>
      </c>
      <c r="I45" s="10">
        <v>210</v>
      </c>
      <c r="J45" s="8">
        <f t="shared" si="1"/>
        <v>210</v>
      </c>
      <c r="K45" s="2"/>
      <c r="L45" s="2"/>
      <c r="M45" s="2"/>
      <c r="N45" s="2"/>
      <c r="O45" s="2"/>
      <c r="P45" s="2"/>
      <c r="Q45" s="2"/>
    </row>
    <row r="46" spans="1:17" ht="15.75" customHeight="1" x14ac:dyDescent="0.25">
      <c r="A46" s="8">
        <f t="shared" si="4"/>
        <v>34</v>
      </c>
      <c r="B46" s="9" t="s">
        <v>86</v>
      </c>
      <c r="C46" s="37">
        <v>0</v>
      </c>
      <c r="D46" s="10">
        <v>210</v>
      </c>
      <c r="E46" s="8">
        <f t="shared" si="0"/>
        <v>210</v>
      </c>
      <c r="F46" s="8">
        <f t="shared" si="5"/>
        <v>82</v>
      </c>
      <c r="G46" s="12" t="s">
        <v>87</v>
      </c>
      <c r="H46" s="37">
        <v>0</v>
      </c>
      <c r="I46" s="10">
        <v>210</v>
      </c>
      <c r="J46" s="8">
        <f t="shared" si="1"/>
        <v>210</v>
      </c>
      <c r="K46" s="2"/>
      <c r="L46" s="2"/>
      <c r="M46" s="2"/>
      <c r="N46" s="2"/>
      <c r="O46" s="2"/>
      <c r="P46" s="2"/>
      <c r="Q46" s="2"/>
    </row>
    <row r="47" spans="1:17" ht="15.75" customHeight="1" x14ac:dyDescent="0.25">
      <c r="A47" s="8">
        <f t="shared" si="4"/>
        <v>35</v>
      </c>
      <c r="B47" s="9" t="s">
        <v>88</v>
      </c>
      <c r="C47" s="37">
        <v>0</v>
      </c>
      <c r="D47" s="10">
        <v>210</v>
      </c>
      <c r="E47" s="8">
        <f t="shared" si="0"/>
        <v>210</v>
      </c>
      <c r="F47" s="8">
        <f t="shared" si="5"/>
        <v>83</v>
      </c>
      <c r="G47" s="12" t="s">
        <v>89</v>
      </c>
      <c r="H47" s="37">
        <v>0</v>
      </c>
      <c r="I47" s="10">
        <v>210</v>
      </c>
      <c r="J47" s="8">
        <f t="shared" si="1"/>
        <v>210</v>
      </c>
      <c r="K47" s="2"/>
      <c r="L47" s="2"/>
      <c r="M47" s="2"/>
      <c r="N47" s="2"/>
      <c r="O47" s="2"/>
      <c r="P47" s="2"/>
      <c r="Q47" s="2"/>
    </row>
    <row r="48" spans="1:17" ht="15.75" customHeight="1" x14ac:dyDescent="0.25">
      <c r="A48" s="8">
        <f t="shared" si="4"/>
        <v>36</v>
      </c>
      <c r="B48" s="9" t="s">
        <v>90</v>
      </c>
      <c r="C48" s="37">
        <v>0</v>
      </c>
      <c r="D48" s="10">
        <v>210</v>
      </c>
      <c r="E48" s="8">
        <f t="shared" si="0"/>
        <v>210</v>
      </c>
      <c r="F48" s="8">
        <f t="shared" si="5"/>
        <v>84</v>
      </c>
      <c r="G48" s="12" t="s">
        <v>91</v>
      </c>
      <c r="H48" s="37">
        <v>0</v>
      </c>
      <c r="I48" s="10">
        <v>210</v>
      </c>
      <c r="J48" s="8">
        <f t="shared" si="1"/>
        <v>210</v>
      </c>
      <c r="K48" s="2"/>
      <c r="L48" s="2"/>
      <c r="M48" s="2"/>
      <c r="N48" s="2"/>
      <c r="O48" s="2"/>
      <c r="P48" s="2"/>
      <c r="Q48" s="2"/>
    </row>
    <row r="49" spans="1:17" ht="15.75" customHeight="1" x14ac:dyDescent="0.25">
      <c r="A49" s="8">
        <f t="shared" si="4"/>
        <v>37</v>
      </c>
      <c r="B49" s="9" t="s">
        <v>92</v>
      </c>
      <c r="C49" s="37">
        <v>0</v>
      </c>
      <c r="D49" s="10">
        <v>210</v>
      </c>
      <c r="E49" s="8">
        <f t="shared" si="0"/>
        <v>210</v>
      </c>
      <c r="F49" s="8">
        <f t="shared" si="5"/>
        <v>85</v>
      </c>
      <c r="G49" s="12" t="s">
        <v>93</v>
      </c>
      <c r="H49" s="37">
        <v>0</v>
      </c>
      <c r="I49" s="10">
        <v>210</v>
      </c>
      <c r="J49" s="8">
        <f t="shared" si="1"/>
        <v>210</v>
      </c>
      <c r="K49" s="2"/>
      <c r="L49" s="2"/>
      <c r="M49" s="2"/>
      <c r="N49" s="2"/>
      <c r="O49" s="2"/>
      <c r="P49" s="2"/>
      <c r="Q49" s="2"/>
    </row>
    <row r="50" spans="1:17" ht="15.75" customHeight="1" x14ac:dyDescent="0.25">
      <c r="A50" s="8">
        <f t="shared" si="4"/>
        <v>38</v>
      </c>
      <c r="B50" s="12" t="s">
        <v>94</v>
      </c>
      <c r="C50" s="37">
        <v>0</v>
      </c>
      <c r="D50" s="10">
        <v>210</v>
      </c>
      <c r="E50" s="8">
        <f t="shared" si="0"/>
        <v>210</v>
      </c>
      <c r="F50" s="8">
        <f t="shared" si="5"/>
        <v>86</v>
      </c>
      <c r="G50" s="12" t="s">
        <v>95</v>
      </c>
      <c r="H50" s="37">
        <v>0</v>
      </c>
      <c r="I50" s="10">
        <v>210</v>
      </c>
      <c r="J50" s="8">
        <f t="shared" si="1"/>
        <v>210</v>
      </c>
      <c r="K50" s="2"/>
      <c r="L50" s="2"/>
      <c r="M50" s="2"/>
      <c r="N50" s="2"/>
      <c r="O50" s="2"/>
      <c r="P50" s="2"/>
      <c r="Q50" s="2"/>
    </row>
    <row r="51" spans="1:17" ht="15.75" customHeight="1" x14ac:dyDescent="0.25">
      <c r="A51" s="8">
        <f t="shared" si="4"/>
        <v>39</v>
      </c>
      <c r="B51" s="12" t="s">
        <v>96</v>
      </c>
      <c r="C51" s="37">
        <v>0</v>
      </c>
      <c r="D51" s="10">
        <v>210</v>
      </c>
      <c r="E51" s="8">
        <f t="shared" si="0"/>
        <v>210</v>
      </c>
      <c r="F51" s="8">
        <f t="shared" si="5"/>
        <v>87</v>
      </c>
      <c r="G51" s="12" t="s">
        <v>97</v>
      </c>
      <c r="H51" s="37">
        <v>0</v>
      </c>
      <c r="I51" s="10">
        <v>210</v>
      </c>
      <c r="J51" s="8">
        <f t="shared" si="1"/>
        <v>210</v>
      </c>
      <c r="K51" s="2"/>
      <c r="L51" s="2"/>
      <c r="M51" s="2"/>
      <c r="N51" s="2"/>
      <c r="O51" s="2"/>
      <c r="P51" s="2"/>
      <c r="Q51" s="2"/>
    </row>
    <row r="52" spans="1:17" ht="15.75" customHeight="1" x14ac:dyDescent="0.25">
      <c r="A52" s="8">
        <f t="shared" si="4"/>
        <v>40</v>
      </c>
      <c r="B52" s="12" t="s">
        <v>98</v>
      </c>
      <c r="C52" s="37">
        <v>0</v>
      </c>
      <c r="D52" s="10">
        <v>210</v>
      </c>
      <c r="E52" s="8">
        <f t="shared" si="0"/>
        <v>210</v>
      </c>
      <c r="F52" s="8">
        <f t="shared" si="5"/>
        <v>88</v>
      </c>
      <c r="G52" s="12" t="s">
        <v>99</v>
      </c>
      <c r="H52" s="37">
        <v>0</v>
      </c>
      <c r="I52" s="10">
        <v>210</v>
      </c>
      <c r="J52" s="8">
        <f t="shared" si="1"/>
        <v>210</v>
      </c>
      <c r="K52" s="2"/>
      <c r="L52" s="2"/>
      <c r="M52" s="2"/>
      <c r="N52" s="2"/>
      <c r="O52" s="2"/>
      <c r="P52" s="2"/>
      <c r="Q52" s="2"/>
    </row>
    <row r="53" spans="1:17" ht="15.75" customHeight="1" x14ac:dyDescent="0.25">
      <c r="A53" s="8">
        <f t="shared" si="4"/>
        <v>41</v>
      </c>
      <c r="B53" s="12" t="s">
        <v>100</v>
      </c>
      <c r="C53" s="37">
        <v>0</v>
      </c>
      <c r="D53" s="10">
        <v>210</v>
      </c>
      <c r="E53" s="8">
        <f t="shared" si="0"/>
        <v>210</v>
      </c>
      <c r="F53" s="8">
        <f t="shared" si="5"/>
        <v>89</v>
      </c>
      <c r="G53" s="12" t="s">
        <v>101</v>
      </c>
      <c r="H53" s="37">
        <v>0</v>
      </c>
      <c r="I53" s="10">
        <v>210</v>
      </c>
      <c r="J53" s="8">
        <f t="shared" si="1"/>
        <v>210</v>
      </c>
      <c r="K53" s="2"/>
      <c r="L53" s="13"/>
      <c r="M53" s="13"/>
      <c r="N53" s="13"/>
      <c r="O53" s="2"/>
      <c r="P53" s="2"/>
      <c r="Q53" s="2"/>
    </row>
    <row r="54" spans="1:17" ht="15.75" customHeight="1" x14ac:dyDescent="0.25">
      <c r="A54" s="8">
        <f t="shared" si="4"/>
        <v>42</v>
      </c>
      <c r="B54" s="12" t="s">
        <v>102</v>
      </c>
      <c r="C54" s="37">
        <v>0</v>
      </c>
      <c r="D54" s="10">
        <v>210</v>
      </c>
      <c r="E54" s="8">
        <f t="shared" si="0"/>
        <v>210</v>
      </c>
      <c r="F54" s="8">
        <f t="shared" si="5"/>
        <v>90</v>
      </c>
      <c r="G54" s="12" t="s">
        <v>103</v>
      </c>
      <c r="H54" s="37">
        <v>0</v>
      </c>
      <c r="I54" s="10">
        <v>210</v>
      </c>
      <c r="J54" s="8">
        <f t="shared" si="1"/>
        <v>210</v>
      </c>
      <c r="K54" s="2"/>
      <c r="L54" s="13"/>
      <c r="M54" s="13"/>
      <c r="N54" s="13"/>
      <c r="O54" s="2"/>
      <c r="P54" s="2"/>
      <c r="Q54" s="2"/>
    </row>
    <row r="55" spans="1:17" ht="15.75" customHeight="1" x14ac:dyDescent="0.25">
      <c r="A55" s="8">
        <f t="shared" si="4"/>
        <v>43</v>
      </c>
      <c r="B55" s="12" t="s">
        <v>104</v>
      </c>
      <c r="C55" s="37">
        <v>0</v>
      </c>
      <c r="D55" s="10">
        <v>210</v>
      </c>
      <c r="E55" s="8">
        <f t="shared" si="0"/>
        <v>210</v>
      </c>
      <c r="F55" s="8">
        <f t="shared" si="5"/>
        <v>91</v>
      </c>
      <c r="G55" s="12" t="s">
        <v>105</v>
      </c>
      <c r="H55" s="37">
        <v>0</v>
      </c>
      <c r="I55" s="10">
        <v>210</v>
      </c>
      <c r="J55" s="8">
        <f t="shared" si="1"/>
        <v>210</v>
      </c>
      <c r="K55" s="2"/>
      <c r="L55" s="13"/>
      <c r="M55" s="13"/>
      <c r="N55" s="13"/>
      <c r="O55" s="2"/>
      <c r="P55" s="2"/>
      <c r="Q55" s="2"/>
    </row>
    <row r="56" spans="1:17" ht="15.75" customHeight="1" x14ac:dyDescent="0.25">
      <c r="A56" s="8">
        <f t="shared" si="4"/>
        <v>44</v>
      </c>
      <c r="B56" s="12" t="s">
        <v>106</v>
      </c>
      <c r="C56" s="37">
        <v>0</v>
      </c>
      <c r="D56" s="10">
        <v>210</v>
      </c>
      <c r="E56" s="8">
        <f t="shared" si="0"/>
        <v>210</v>
      </c>
      <c r="F56" s="8">
        <f t="shared" si="5"/>
        <v>92</v>
      </c>
      <c r="G56" s="12" t="s">
        <v>107</v>
      </c>
      <c r="H56" s="37">
        <v>0</v>
      </c>
      <c r="I56" s="10">
        <v>210</v>
      </c>
      <c r="J56" s="8">
        <f t="shared" si="1"/>
        <v>210</v>
      </c>
      <c r="K56" s="2"/>
      <c r="L56" s="13"/>
      <c r="M56" s="13"/>
      <c r="N56" s="13"/>
      <c r="O56" s="2"/>
      <c r="P56" s="2"/>
      <c r="Q56" s="2"/>
    </row>
    <row r="57" spans="1:17" ht="15.75" customHeight="1" x14ac:dyDescent="0.25">
      <c r="A57" s="8">
        <f t="shared" si="4"/>
        <v>45</v>
      </c>
      <c r="B57" s="12" t="s">
        <v>108</v>
      </c>
      <c r="C57" s="37">
        <v>0</v>
      </c>
      <c r="D57" s="10">
        <v>210</v>
      </c>
      <c r="E57" s="8">
        <f t="shared" si="0"/>
        <v>210</v>
      </c>
      <c r="F57" s="8">
        <f t="shared" si="5"/>
        <v>93</v>
      </c>
      <c r="G57" s="12" t="s">
        <v>109</v>
      </c>
      <c r="H57" s="37">
        <v>0</v>
      </c>
      <c r="I57" s="10">
        <v>210</v>
      </c>
      <c r="J57" s="8">
        <f t="shared" si="1"/>
        <v>210</v>
      </c>
      <c r="K57" s="2"/>
      <c r="L57" s="14"/>
      <c r="M57" s="13"/>
      <c r="N57" s="15"/>
      <c r="O57" s="2"/>
      <c r="P57" s="2"/>
      <c r="Q57" s="2"/>
    </row>
    <row r="58" spans="1:17" ht="15.75" customHeight="1" x14ac:dyDescent="0.25">
      <c r="A58" s="8">
        <f t="shared" si="4"/>
        <v>46</v>
      </c>
      <c r="B58" s="12" t="s">
        <v>110</v>
      </c>
      <c r="C58" s="37">
        <v>0</v>
      </c>
      <c r="D58" s="10">
        <v>210</v>
      </c>
      <c r="E58" s="8">
        <f t="shared" si="0"/>
        <v>210</v>
      </c>
      <c r="F58" s="8">
        <f t="shared" si="5"/>
        <v>94</v>
      </c>
      <c r="G58" s="12" t="s">
        <v>111</v>
      </c>
      <c r="H58" s="37">
        <v>0</v>
      </c>
      <c r="I58" s="10">
        <v>210</v>
      </c>
      <c r="J58" s="8">
        <f t="shared" si="1"/>
        <v>210</v>
      </c>
      <c r="K58" s="2"/>
      <c r="L58" s="16"/>
      <c r="M58" s="13"/>
      <c r="N58" s="15"/>
      <c r="O58" s="2"/>
      <c r="P58" s="2"/>
      <c r="Q58" s="2"/>
    </row>
    <row r="59" spans="1:17" ht="15.75" customHeight="1" x14ac:dyDescent="0.25">
      <c r="A59" s="17">
        <f t="shared" si="4"/>
        <v>47</v>
      </c>
      <c r="B59" s="18" t="s">
        <v>112</v>
      </c>
      <c r="C59" s="37">
        <v>0</v>
      </c>
      <c r="D59" s="10">
        <v>210</v>
      </c>
      <c r="E59" s="17">
        <f t="shared" si="0"/>
        <v>210</v>
      </c>
      <c r="F59" s="17">
        <f t="shared" si="5"/>
        <v>95</v>
      </c>
      <c r="G59" s="18" t="s">
        <v>113</v>
      </c>
      <c r="H59" s="37">
        <v>0</v>
      </c>
      <c r="I59" s="10">
        <v>210</v>
      </c>
      <c r="J59" s="17">
        <f t="shared" si="1"/>
        <v>210</v>
      </c>
      <c r="K59" s="2"/>
      <c r="L59" s="16"/>
      <c r="M59" s="19"/>
      <c r="N59" s="15"/>
      <c r="O59" s="2"/>
      <c r="P59" s="2"/>
      <c r="Q59" s="2"/>
    </row>
    <row r="60" spans="1:17" ht="15.75" customHeight="1" x14ac:dyDescent="0.25">
      <c r="A60" s="17">
        <f t="shared" si="4"/>
        <v>48</v>
      </c>
      <c r="B60" s="18" t="s">
        <v>114</v>
      </c>
      <c r="C60" s="37">
        <v>0</v>
      </c>
      <c r="D60" s="10">
        <v>210</v>
      </c>
      <c r="E60" s="17">
        <f t="shared" si="0"/>
        <v>210</v>
      </c>
      <c r="F60" s="17">
        <f t="shared" si="5"/>
        <v>96</v>
      </c>
      <c r="G60" s="18" t="s">
        <v>115</v>
      </c>
      <c r="H60" s="37">
        <v>0</v>
      </c>
      <c r="I60" s="10">
        <v>210</v>
      </c>
      <c r="J60" s="17">
        <f t="shared" si="1"/>
        <v>210</v>
      </c>
      <c r="K60" s="2"/>
      <c r="L60" s="16"/>
      <c r="M60" s="19"/>
      <c r="N60" s="2"/>
      <c r="O60" s="2"/>
      <c r="P60" s="2"/>
      <c r="Q60" s="2"/>
    </row>
    <row r="61" spans="1:17" ht="30.75" customHeight="1" x14ac:dyDescent="0.3">
      <c r="A61" s="120" t="s">
        <v>116</v>
      </c>
      <c r="B61" s="121"/>
      <c r="C61" s="121"/>
      <c r="D61" s="122"/>
      <c r="E61" s="123" t="s">
        <v>117</v>
      </c>
      <c r="F61" s="124"/>
      <c r="G61" s="124"/>
      <c r="H61" s="124"/>
      <c r="I61" s="124"/>
      <c r="J61" s="125"/>
      <c r="K61" s="2"/>
      <c r="L61" s="14"/>
      <c r="M61" s="2"/>
      <c r="N61" s="2"/>
      <c r="O61" s="2"/>
      <c r="P61" s="2"/>
      <c r="Q61" s="2"/>
    </row>
    <row r="62" spans="1:17" ht="36" customHeight="1" x14ac:dyDescent="0.25">
      <c r="A62" s="128" t="s">
        <v>130</v>
      </c>
      <c r="B62" s="129"/>
      <c r="C62" s="129"/>
      <c r="D62" s="129"/>
      <c r="E62" s="129"/>
      <c r="F62" s="129"/>
      <c r="G62" s="130"/>
      <c r="H62" s="20" t="s">
        <v>118</v>
      </c>
      <c r="I62" s="20" t="s">
        <v>119</v>
      </c>
      <c r="J62" s="20" t="s">
        <v>120</v>
      </c>
      <c r="K62" s="2"/>
      <c r="L62" s="16"/>
      <c r="M62" s="7"/>
      <c r="N62" s="7"/>
      <c r="O62" s="7"/>
      <c r="P62" s="7"/>
      <c r="Q62" s="7"/>
    </row>
    <row r="63" spans="1:17" ht="22.5" customHeight="1" x14ac:dyDescent="0.25">
      <c r="A63" s="131"/>
      <c r="B63" s="132"/>
      <c r="C63" s="132"/>
      <c r="D63" s="132"/>
      <c r="E63" s="135" t="s">
        <v>138</v>
      </c>
      <c r="F63" s="136"/>
      <c r="G63" s="137"/>
      <c r="H63" s="21">
        <v>0</v>
      </c>
      <c r="I63" s="21">
        <v>5.7140000000000004</v>
      </c>
      <c r="J63" s="21">
        <f>H63+I63</f>
        <v>5.7140000000000004</v>
      </c>
      <c r="K63" s="2"/>
      <c r="L63" s="22">
        <f>41.66+38.25</f>
        <v>79.91</v>
      </c>
      <c r="M63" s="32">
        <f>L63/1000</f>
        <v>7.9909999999999995E-2</v>
      </c>
      <c r="N63" s="4"/>
      <c r="O63" s="7"/>
      <c r="P63" s="7"/>
      <c r="Q63" s="7"/>
    </row>
    <row r="64" spans="1:17" ht="25.5" customHeight="1" x14ac:dyDescent="0.25">
      <c r="A64" s="133"/>
      <c r="B64" s="134"/>
      <c r="C64" s="134"/>
      <c r="D64" s="134"/>
      <c r="E64" s="138" t="s">
        <v>139</v>
      </c>
      <c r="F64" s="139"/>
      <c r="G64" s="140"/>
      <c r="H64" s="36">
        <f>K81</f>
        <v>0</v>
      </c>
      <c r="I64" s="36">
        <f>L81</f>
        <v>7.9909999999999995E-2</v>
      </c>
      <c r="J64" s="36">
        <f>H64+I64</f>
        <v>7.9909999999999995E-2</v>
      </c>
      <c r="K64" s="2"/>
      <c r="L64" s="24"/>
      <c r="M64" s="24"/>
      <c r="N64" s="4"/>
      <c r="O64" s="7"/>
      <c r="P64" s="7"/>
      <c r="Q64" s="7"/>
    </row>
    <row r="65" spans="1:17" ht="16.5" customHeight="1" x14ac:dyDescent="0.25">
      <c r="A65" s="25"/>
      <c r="B65" s="7" t="s">
        <v>121</v>
      </c>
      <c r="C65" s="7"/>
      <c r="D65" s="7"/>
      <c r="E65" s="7"/>
      <c r="F65" s="7"/>
      <c r="G65" s="7"/>
      <c r="H65" s="7"/>
      <c r="I65" s="7"/>
      <c r="J65" s="26"/>
      <c r="K65" s="2"/>
      <c r="L65" s="4"/>
      <c r="M65" s="4"/>
      <c r="N65" s="4"/>
      <c r="O65" s="23" t="s">
        <v>122</v>
      </c>
      <c r="P65" s="23" t="s">
        <v>123</v>
      </c>
      <c r="Q65" s="7"/>
    </row>
    <row r="66" spans="1:17" ht="31.5" customHeight="1" x14ac:dyDescent="0.25">
      <c r="A66" s="141" t="s">
        <v>140</v>
      </c>
      <c r="B66" s="142"/>
      <c r="C66" s="142"/>
      <c r="D66" s="142"/>
      <c r="E66" s="142"/>
      <c r="F66" s="142"/>
      <c r="G66" s="142"/>
      <c r="H66" s="142"/>
      <c r="I66" s="142"/>
      <c r="J66" s="143"/>
      <c r="K66" s="2" t="s">
        <v>124</v>
      </c>
      <c r="L66" s="24"/>
      <c r="M66" s="27">
        <v>1.7999999999999999E-2</v>
      </c>
      <c r="N66" s="28">
        <v>0.58299999999999996</v>
      </c>
      <c r="O66" s="29">
        <f>M66+N66</f>
        <v>0.60099999999999998</v>
      </c>
      <c r="P66" s="29">
        <f>O66/J63*100</f>
        <v>10.518025901295063</v>
      </c>
      <c r="Q66" s="7"/>
    </row>
    <row r="67" spans="1:17" ht="25.5" customHeight="1" x14ac:dyDescent="0.25">
      <c r="A67" s="30"/>
      <c r="B67" s="31"/>
      <c r="C67" s="31"/>
      <c r="D67" s="31"/>
      <c r="E67" s="31"/>
      <c r="F67" s="31"/>
      <c r="G67" s="31"/>
      <c r="H67" s="144" t="s">
        <v>125</v>
      </c>
      <c r="I67" s="145"/>
      <c r="J67" s="146"/>
      <c r="K67" s="2"/>
      <c r="L67" s="4"/>
      <c r="M67" s="29">
        <f>H63+H64</f>
        <v>0</v>
      </c>
      <c r="N67" s="29">
        <f>I63+I64-N66-(2*0.018)-M66</f>
        <v>5.1569100000000008</v>
      </c>
      <c r="O67" s="7"/>
      <c r="P67" s="7"/>
      <c r="Q67" s="7"/>
    </row>
    <row r="68" spans="1:17" ht="33.75" customHeight="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4"/>
      <c r="M68" s="32">
        <f>M67/24</f>
        <v>0</v>
      </c>
      <c r="N68" s="32">
        <f>N67/24</f>
        <v>0.21487125000000004</v>
      </c>
      <c r="O68" s="23"/>
      <c r="P68" s="32">
        <f>M68+N68</f>
        <v>0.21487125000000004</v>
      </c>
      <c r="Q68" s="7"/>
    </row>
    <row r="69" spans="1:17" ht="15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7"/>
      <c r="M69" s="29">
        <f>M68*1000</f>
        <v>0</v>
      </c>
      <c r="N69" s="29">
        <f>N68*1000</f>
        <v>214.87125000000003</v>
      </c>
      <c r="O69" s="23"/>
      <c r="P69" s="29">
        <f>M69+N69</f>
        <v>214.87125000000003</v>
      </c>
      <c r="Q69" s="7"/>
    </row>
    <row r="70" spans="1:17" ht="15.75" customHeight="1" x14ac:dyDescent="0.25">
      <c r="A70" s="2"/>
      <c r="B70" s="2"/>
      <c r="C70" s="2"/>
      <c r="D70" s="2"/>
      <c r="E70" s="2"/>
      <c r="F70" s="2" t="s">
        <v>124</v>
      </c>
      <c r="G70" s="2"/>
      <c r="H70" s="2"/>
      <c r="I70" s="2"/>
      <c r="J70" s="2"/>
      <c r="K70" s="2"/>
      <c r="L70" s="2"/>
      <c r="M70" s="34"/>
      <c r="N70" s="34"/>
      <c r="O70" s="2"/>
      <c r="P70" s="2"/>
      <c r="Q70" s="2"/>
    </row>
    <row r="71" spans="1:17" ht="15.75" customHeight="1" x14ac:dyDescent="0.25">
      <c r="A71" s="126"/>
      <c r="B71" s="127"/>
      <c r="C71" s="127"/>
      <c r="D71" s="127"/>
      <c r="E71" s="40"/>
      <c r="F71" s="2"/>
      <c r="G71" s="2"/>
      <c r="H71" s="2"/>
      <c r="I71" s="2"/>
      <c r="J71" s="40"/>
      <c r="K71" s="2"/>
      <c r="L71" s="2"/>
      <c r="M71" s="2"/>
      <c r="N71" s="2"/>
      <c r="O71" s="2"/>
      <c r="P71" s="2"/>
      <c r="Q71" s="2"/>
    </row>
    <row r="72" spans="1:17" ht="15.75" customHeight="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</row>
    <row r="73" spans="1:17" ht="15.75" customHeight="1" x14ac:dyDescent="0.25">
      <c r="A73" s="2"/>
      <c r="B73" s="2"/>
      <c r="C73" s="2"/>
      <c r="D73" s="2"/>
      <c r="E73" s="33"/>
      <c r="F73" s="2"/>
      <c r="G73" s="2"/>
      <c r="H73" s="2"/>
      <c r="I73" s="2"/>
      <c r="J73" s="2"/>
      <c r="K73" s="16"/>
      <c r="L73" s="16"/>
      <c r="M73" s="2"/>
      <c r="N73" s="2"/>
      <c r="O73" s="2"/>
      <c r="P73" s="2"/>
      <c r="Q73" s="2"/>
    </row>
    <row r="74" spans="1:17" ht="15.75" customHeight="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16"/>
      <c r="L74" s="16"/>
      <c r="M74" s="2"/>
      <c r="N74" s="2"/>
      <c r="O74" s="2"/>
      <c r="P74" s="2"/>
      <c r="Q74" s="2"/>
    </row>
    <row r="75" spans="1:17" ht="15.7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16"/>
      <c r="L75" s="16"/>
      <c r="M75" s="2"/>
      <c r="N75" s="2"/>
      <c r="O75" s="2"/>
      <c r="P75" s="2"/>
      <c r="Q75" s="2"/>
    </row>
    <row r="76" spans="1:17" ht="15.7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</row>
    <row r="77" spans="1:17" ht="15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 ht="15.7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17" ht="15.7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3" t="s">
        <v>126</v>
      </c>
      <c r="L79" s="23" t="s">
        <v>127</v>
      </c>
      <c r="M79" s="23" t="s">
        <v>128</v>
      </c>
      <c r="N79" s="23" t="s">
        <v>129</v>
      </c>
      <c r="O79" s="2"/>
      <c r="P79" s="2"/>
      <c r="Q79" s="2"/>
    </row>
    <row r="80" spans="1:17" ht="15.7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9">
        <v>0</v>
      </c>
      <c r="L80" s="29">
        <v>8.6499999999999994E-2</v>
      </c>
      <c r="M80" s="32">
        <f>K80+L80</f>
        <v>8.6499999999999994E-2</v>
      </c>
      <c r="N80" s="32">
        <f>M80-M63</f>
        <v>6.5899999999999986E-3</v>
      </c>
      <c r="O80" s="2"/>
      <c r="P80" s="2"/>
      <c r="Q80" s="2"/>
    </row>
    <row r="81" spans="1:17" ht="15.7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35">
        <v>0</v>
      </c>
      <c r="L81" s="35">
        <f>L80-N80</f>
        <v>7.9909999999999995E-2</v>
      </c>
      <c r="M81" s="32">
        <f>K81+L81</f>
        <v>7.9909999999999995E-2</v>
      </c>
      <c r="N81" s="32">
        <f>N80/2</f>
        <v>3.2949999999999993E-3</v>
      </c>
      <c r="O81" s="2"/>
      <c r="P81" s="2"/>
      <c r="Q81" s="2"/>
    </row>
    <row r="82" spans="1:17" ht="15.7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</row>
    <row r="83" spans="1:17" ht="15.7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1:17" ht="15.7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1:17" ht="15.7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1:17" ht="15.7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1:17" ht="15.7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1:17" ht="15.7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1:17" ht="15.7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1:17" ht="15.7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1:17" ht="15.7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1:17" ht="15.7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1:17" ht="15.7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1:17" ht="15.7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1:17" ht="15.7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1:17" ht="15.7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1:17" ht="15.7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1:17" ht="15.7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1:17" ht="15.7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spans="1:17" ht="15.7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</sheetData>
  <mergeCells count="37">
    <mergeCell ref="L11:L12"/>
    <mergeCell ref="M11:N11"/>
    <mergeCell ref="A61:D61"/>
    <mergeCell ref="E61:J61"/>
    <mergeCell ref="A71:D71"/>
    <mergeCell ref="A62:G62"/>
    <mergeCell ref="A63:D64"/>
    <mergeCell ref="E63:G63"/>
    <mergeCell ref="E64:G64"/>
    <mergeCell ref="A66:J66"/>
    <mergeCell ref="H67:J67"/>
    <mergeCell ref="A9:B9"/>
    <mergeCell ref="C9:J9"/>
    <mergeCell ref="A10:B10"/>
    <mergeCell ref="C10:J10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A6:B6"/>
    <mergeCell ref="C6:J6"/>
    <mergeCell ref="A7:B7"/>
    <mergeCell ref="C7:J7"/>
    <mergeCell ref="A8:B8"/>
    <mergeCell ref="C8:J8"/>
    <mergeCell ref="A1:J1"/>
    <mergeCell ref="A2:J2"/>
    <mergeCell ref="A3:J3"/>
    <mergeCell ref="A4:J4"/>
    <mergeCell ref="A5:B5"/>
    <mergeCell ref="C5:J5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0"/>
  <sheetViews>
    <sheetView topLeftCell="B1" workbookViewId="0">
      <selection activeCell="L11" sqref="L11:N38"/>
    </sheetView>
  </sheetViews>
  <sheetFormatPr defaultColWidth="14.42578125" defaultRowHeight="15" x14ac:dyDescent="0.25"/>
  <cols>
    <col min="1" max="1" width="10.5703125" style="77" customWidth="1"/>
    <col min="2" max="2" width="18.5703125" style="77" customWidth="1"/>
    <col min="3" max="4" width="12.7109375" style="77" customWidth="1"/>
    <col min="5" max="5" width="14.7109375" style="77" customWidth="1"/>
    <col min="6" max="6" width="12.42578125" style="77" customWidth="1"/>
    <col min="7" max="7" width="15.140625" style="77" customWidth="1"/>
    <col min="8" max="9" width="12.7109375" style="77" customWidth="1"/>
    <col min="10" max="10" width="15" style="77" customWidth="1"/>
    <col min="11" max="11" width="9.140625" style="77" customWidth="1"/>
    <col min="12" max="12" width="13" style="77" customWidth="1"/>
    <col min="13" max="13" width="12.7109375" style="77" customWidth="1"/>
    <col min="14" max="14" width="14.28515625" style="77" customWidth="1"/>
    <col min="15" max="15" width="7.85546875" style="77" customWidth="1"/>
    <col min="16" max="17" width="9.140625" style="77" customWidth="1"/>
    <col min="18" max="16384" width="14.42578125" style="77"/>
  </cols>
  <sheetData>
    <row r="1" spans="1:17" ht="24" x14ac:dyDescent="0.4">
      <c r="A1" s="101" t="s">
        <v>0</v>
      </c>
      <c r="B1" s="102"/>
      <c r="C1" s="102"/>
      <c r="D1" s="102"/>
      <c r="E1" s="102"/>
      <c r="F1" s="102"/>
      <c r="G1" s="102"/>
      <c r="H1" s="102"/>
      <c r="I1" s="102"/>
      <c r="J1" s="103"/>
      <c r="K1" s="1"/>
      <c r="L1" s="2"/>
      <c r="M1" s="2"/>
      <c r="N1" s="2"/>
      <c r="O1" s="3"/>
      <c r="P1" s="4" t="s">
        <v>1</v>
      </c>
      <c r="Q1" s="2"/>
    </row>
    <row r="2" spans="1:17" ht="18.75" x14ac:dyDescent="0.3">
      <c r="A2" s="104" t="s">
        <v>2</v>
      </c>
      <c r="B2" s="102"/>
      <c r="C2" s="102"/>
      <c r="D2" s="102"/>
      <c r="E2" s="102"/>
      <c r="F2" s="102"/>
      <c r="G2" s="102"/>
      <c r="H2" s="102"/>
      <c r="I2" s="102"/>
      <c r="J2" s="103"/>
      <c r="K2" s="2"/>
      <c r="L2" s="2"/>
      <c r="M2" s="2"/>
      <c r="N2" s="2"/>
      <c r="O2" s="5"/>
      <c r="P2" s="4" t="s">
        <v>3</v>
      </c>
      <c r="Q2" s="2"/>
    </row>
    <row r="3" spans="1:17" ht="18.75" customHeight="1" x14ac:dyDescent="0.25">
      <c r="A3" s="105" t="s">
        <v>226</v>
      </c>
      <c r="B3" s="106"/>
      <c r="C3" s="106"/>
      <c r="D3" s="106"/>
      <c r="E3" s="106"/>
      <c r="F3" s="106"/>
      <c r="G3" s="106"/>
      <c r="H3" s="106"/>
      <c r="I3" s="106"/>
      <c r="J3" s="107"/>
      <c r="K3" s="6"/>
      <c r="L3" s="6"/>
      <c r="N3" s="6"/>
      <c r="O3" s="6"/>
      <c r="P3" s="6"/>
      <c r="Q3" s="6"/>
    </row>
    <row r="4" spans="1:17" ht="24" x14ac:dyDescent="0.4">
      <c r="A4" s="101" t="s">
        <v>4</v>
      </c>
      <c r="B4" s="102"/>
      <c r="C4" s="102"/>
      <c r="D4" s="102"/>
      <c r="E4" s="102"/>
      <c r="F4" s="102"/>
      <c r="G4" s="102"/>
      <c r="H4" s="102"/>
      <c r="I4" s="102"/>
      <c r="J4" s="103"/>
      <c r="K4" s="2"/>
      <c r="L4" s="2"/>
      <c r="M4" s="6"/>
      <c r="N4" s="2"/>
      <c r="O4" s="2"/>
      <c r="P4" s="2"/>
      <c r="Q4" s="2"/>
    </row>
    <row r="5" spans="1:17" x14ac:dyDescent="0.25">
      <c r="A5" s="108" t="s">
        <v>5</v>
      </c>
      <c r="B5" s="103"/>
      <c r="C5" s="109" t="s">
        <v>6</v>
      </c>
      <c r="D5" s="102"/>
      <c r="E5" s="102"/>
      <c r="F5" s="102"/>
      <c r="G5" s="102"/>
      <c r="H5" s="102"/>
      <c r="I5" s="102"/>
      <c r="J5" s="103"/>
      <c r="K5" s="2"/>
      <c r="L5" s="2"/>
      <c r="M5" s="2"/>
      <c r="N5" s="2"/>
      <c r="O5" s="2"/>
      <c r="P5" s="2"/>
      <c r="Q5" s="2"/>
    </row>
    <row r="6" spans="1:17" ht="45" customHeight="1" x14ac:dyDescent="0.25">
      <c r="A6" s="110" t="s">
        <v>7</v>
      </c>
      <c r="B6" s="103"/>
      <c r="C6" s="111" t="s">
        <v>8</v>
      </c>
      <c r="D6" s="102"/>
      <c r="E6" s="102"/>
      <c r="F6" s="102"/>
      <c r="G6" s="102"/>
      <c r="H6" s="102"/>
      <c r="I6" s="102"/>
      <c r="J6" s="103"/>
      <c r="K6" s="2"/>
      <c r="L6" s="2"/>
      <c r="M6" s="2"/>
      <c r="N6" s="2"/>
      <c r="O6" s="2"/>
      <c r="P6" s="2"/>
      <c r="Q6" s="2"/>
    </row>
    <row r="7" spans="1:17" x14ac:dyDescent="0.25">
      <c r="A7" s="110" t="s">
        <v>9</v>
      </c>
      <c r="B7" s="103"/>
      <c r="C7" s="112" t="s">
        <v>10</v>
      </c>
      <c r="D7" s="102"/>
      <c r="E7" s="102"/>
      <c r="F7" s="102"/>
      <c r="G7" s="102"/>
      <c r="H7" s="102"/>
      <c r="I7" s="102"/>
      <c r="J7" s="103"/>
      <c r="K7" s="2"/>
      <c r="L7" s="2"/>
      <c r="M7" s="2"/>
      <c r="N7" s="2"/>
      <c r="O7" s="2"/>
      <c r="P7" s="2"/>
      <c r="Q7" s="2"/>
    </row>
    <row r="8" spans="1:17" x14ac:dyDescent="0.25">
      <c r="A8" s="110" t="s">
        <v>11</v>
      </c>
      <c r="B8" s="103"/>
      <c r="C8" s="112" t="s">
        <v>12</v>
      </c>
      <c r="D8" s="102"/>
      <c r="E8" s="102"/>
      <c r="F8" s="102"/>
      <c r="G8" s="102"/>
      <c r="H8" s="102"/>
      <c r="I8" s="102"/>
      <c r="J8" s="103"/>
      <c r="K8" s="2"/>
      <c r="L8" s="2"/>
      <c r="M8" s="2"/>
      <c r="N8" s="2"/>
      <c r="O8" s="2"/>
      <c r="P8" s="2"/>
      <c r="Q8" s="2"/>
    </row>
    <row r="9" spans="1:17" x14ac:dyDescent="0.25">
      <c r="A9" s="113" t="s">
        <v>13</v>
      </c>
      <c r="B9" s="103"/>
      <c r="C9" s="114" t="s">
        <v>227</v>
      </c>
      <c r="D9" s="115"/>
      <c r="E9" s="115"/>
      <c r="F9" s="115"/>
      <c r="G9" s="115"/>
      <c r="H9" s="115"/>
      <c r="I9" s="115"/>
      <c r="J9" s="116"/>
      <c r="K9" s="6"/>
      <c r="L9" s="6"/>
      <c r="M9" s="6"/>
      <c r="N9" s="6"/>
      <c r="O9" s="6"/>
      <c r="P9" s="6"/>
      <c r="Q9" s="6"/>
    </row>
    <row r="10" spans="1:17" x14ac:dyDescent="0.25">
      <c r="A10" s="110" t="s">
        <v>14</v>
      </c>
      <c r="B10" s="103"/>
      <c r="C10" s="114"/>
      <c r="D10" s="115"/>
      <c r="E10" s="115"/>
      <c r="F10" s="115"/>
      <c r="G10" s="115"/>
      <c r="H10" s="115"/>
      <c r="I10" s="115"/>
      <c r="J10" s="116"/>
      <c r="K10" s="2"/>
      <c r="L10" s="2"/>
      <c r="M10" s="2"/>
      <c r="N10" s="2"/>
      <c r="O10" s="2"/>
      <c r="P10" s="2"/>
      <c r="Q10" s="2"/>
    </row>
    <row r="11" spans="1:17" ht="33" customHeight="1" x14ac:dyDescent="0.25">
      <c r="A11" s="117" t="s">
        <v>15</v>
      </c>
      <c r="B11" s="117" t="s">
        <v>16</v>
      </c>
      <c r="C11" s="119" t="s">
        <v>17</v>
      </c>
      <c r="D11" s="119" t="s">
        <v>18</v>
      </c>
      <c r="E11" s="117" t="s">
        <v>19</v>
      </c>
      <c r="F11" s="117" t="s">
        <v>15</v>
      </c>
      <c r="G11" s="117" t="s">
        <v>16</v>
      </c>
      <c r="H11" s="119" t="s">
        <v>17</v>
      </c>
      <c r="I11" s="119" t="s">
        <v>18</v>
      </c>
      <c r="J11" s="117" t="s">
        <v>19</v>
      </c>
      <c r="K11" s="2"/>
      <c r="L11" s="147" t="s">
        <v>16</v>
      </c>
      <c r="M11" s="148" t="s">
        <v>287</v>
      </c>
      <c r="N11" s="148"/>
      <c r="O11" s="2"/>
      <c r="P11" s="2"/>
      <c r="Q11" s="2"/>
    </row>
    <row r="12" spans="1:17" ht="13.5" customHeight="1" x14ac:dyDescent="0.25">
      <c r="A12" s="118"/>
      <c r="B12" s="118"/>
      <c r="C12" s="118"/>
      <c r="D12" s="118"/>
      <c r="E12" s="118"/>
      <c r="F12" s="118"/>
      <c r="G12" s="118"/>
      <c r="H12" s="118"/>
      <c r="I12" s="118"/>
      <c r="J12" s="118"/>
      <c r="K12" s="2"/>
      <c r="L12" s="147"/>
      <c r="M12" s="7" t="s">
        <v>17</v>
      </c>
      <c r="N12" s="2" t="s">
        <v>18</v>
      </c>
      <c r="O12" s="2"/>
      <c r="P12" s="2"/>
      <c r="Q12" s="2"/>
    </row>
    <row r="13" spans="1:17" x14ac:dyDescent="0.25">
      <c r="A13" s="8">
        <v>1</v>
      </c>
      <c r="B13" s="9" t="s">
        <v>20</v>
      </c>
      <c r="C13" s="37">
        <v>0</v>
      </c>
      <c r="D13" s="10">
        <v>210</v>
      </c>
      <c r="E13" s="11">
        <f t="shared" ref="E13:E60" si="0">SUM(C13,D13)</f>
        <v>210</v>
      </c>
      <c r="F13" s="8">
        <v>49</v>
      </c>
      <c r="G13" s="12" t="s">
        <v>21</v>
      </c>
      <c r="H13" s="37">
        <v>0</v>
      </c>
      <c r="I13" s="10">
        <v>210</v>
      </c>
      <c r="J13" s="8">
        <f t="shared" ref="J13:J60" si="1">SUM(H13,I13)</f>
        <v>210</v>
      </c>
      <c r="K13" s="2"/>
      <c r="L13" s="2"/>
      <c r="M13" s="7"/>
      <c r="N13" s="7"/>
      <c r="O13" s="2"/>
      <c r="P13" s="2"/>
      <c r="Q13" s="2"/>
    </row>
    <row r="14" spans="1:17" x14ac:dyDescent="0.25">
      <c r="A14" s="8">
        <f t="shared" ref="A14:A36" si="2">A13+1</f>
        <v>2</v>
      </c>
      <c r="B14" s="9" t="s">
        <v>22</v>
      </c>
      <c r="C14" s="37">
        <v>0</v>
      </c>
      <c r="D14" s="10">
        <v>210</v>
      </c>
      <c r="E14" s="11">
        <f t="shared" si="0"/>
        <v>210</v>
      </c>
      <c r="F14" s="8">
        <f t="shared" ref="F14:F36" si="3">F13+1</f>
        <v>50</v>
      </c>
      <c r="G14" s="12" t="s">
        <v>23</v>
      </c>
      <c r="H14" s="37">
        <v>0</v>
      </c>
      <c r="I14" s="10">
        <v>210</v>
      </c>
      <c r="J14" s="8">
        <f t="shared" si="1"/>
        <v>210</v>
      </c>
      <c r="K14" s="2"/>
      <c r="L14" s="2" t="s">
        <v>20</v>
      </c>
      <c r="M14" s="7">
        <f>AVERAGE(C13:C16)</f>
        <v>0</v>
      </c>
      <c r="N14" s="7">
        <f>AVERAGE(D13:D16)</f>
        <v>210</v>
      </c>
      <c r="O14" s="2"/>
      <c r="P14" s="2"/>
      <c r="Q14" s="2"/>
    </row>
    <row r="15" spans="1:17" x14ac:dyDescent="0.25">
      <c r="A15" s="8">
        <f t="shared" si="2"/>
        <v>3</v>
      </c>
      <c r="B15" s="9" t="s">
        <v>24</v>
      </c>
      <c r="C15" s="37">
        <v>0</v>
      </c>
      <c r="D15" s="10">
        <v>210</v>
      </c>
      <c r="E15" s="11">
        <f t="shared" si="0"/>
        <v>210</v>
      </c>
      <c r="F15" s="8">
        <f t="shared" si="3"/>
        <v>51</v>
      </c>
      <c r="G15" s="12" t="s">
        <v>25</v>
      </c>
      <c r="H15" s="37">
        <v>0</v>
      </c>
      <c r="I15" s="10">
        <v>210</v>
      </c>
      <c r="J15" s="8">
        <f t="shared" si="1"/>
        <v>210</v>
      </c>
      <c r="K15" s="2"/>
      <c r="L15" s="2" t="s">
        <v>28</v>
      </c>
      <c r="M15" s="7">
        <f>AVERAGE(C17:C20)</f>
        <v>0</v>
      </c>
      <c r="N15" s="7">
        <f>AVERAGE(D17:D20)</f>
        <v>210</v>
      </c>
      <c r="O15" s="2"/>
      <c r="P15" s="2"/>
      <c r="Q15" s="2"/>
    </row>
    <row r="16" spans="1:17" x14ac:dyDescent="0.25">
      <c r="A16" s="8">
        <f t="shared" si="2"/>
        <v>4</v>
      </c>
      <c r="B16" s="9" t="s">
        <v>26</v>
      </c>
      <c r="C16" s="37">
        <v>0</v>
      </c>
      <c r="D16" s="10">
        <v>210</v>
      </c>
      <c r="E16" s="11">
        <f t="shared" si="0"/>
        <v>210</v>
      </c>
      <c r="F16" s="8">
        <f t="shared" si="3"/>
        <v>52</v>
      </c>
      <c r="G16" s="12" t="s">
        <v>27</v>
      </c>
      <c r="H16" s="37">
        <v>0</v>
      </c>
      <c r="I16" s="10">
        <v>210</v>
      </c>
      <c r="J16" s="8">
        <f t="shared" si="1"/>
        <v>210</v>
      </c>
      <c r="K16" s="2"/>
      <c r="L16" s="2" t="s">
        <v>36</v>
      </c>
      <c r="M16" s="7">
        <f>AVERAGE(C21:C24)</f>
        <v>0</v>
      </c>
      <c r="N16" s="7">
        <f>AVERAGE(D21:D24)</f>
        <v>210</v>
      </c>
      <c r="O16" s="2"/>
      <c r="P16" s="2"/>
      <c r="Q16" s="2"/>
    </row>
    <row r="17" spans="1:17" x14ac:dyDescent="0.25">
      <c r="A17" s="8">
        <f t="shared" si="2"/>
        <v>5</v>
      </c>
      <c r="B17" s="9" t="s">
        <v>28</v>
      </c>
      <c r="C17" s="37">
        <v>0</v>
      </c>
      <c r="D17" s="10">
        <v>210</v>
      </c>
      <c r="E17" s="11">
        <f t="shared" si="0"/>
        <v>210</v>
      </c>
      <c r="F17" s="8">
        <f t="shared" si="3"/>
        <v>53</v>
      </c>
      <c r="G17" s="12" t="s">
        <v>29</v>
      </c>
      <c r="H17" s="37">
        <v>0</v>
      </c>
      <c r="I17" s="10">
        <v>210</v>
      </c>
      <c r="J17" s="8">
        <f t="shared" si="1"/>
        <v>210</v>
      </c>
      <c r="K17" s="2"/>
      <c r="L17" s="2" t="s">
        <v>44</v>
      </c>
      <c r="M17" s="7">
        <f>AVERAGE(C25:C28)</f>
        <v>0</v>
      </c>
      <c r="N17" s="7">
        <f>AVERAGE(D25:D28)</f>
        <v>210</v>
      </c>
      <c r="O17" s="2"/>
      <c r="P17" s="2"/>
      <c r="Q17" s="2"/>
    </row>
    <row r="18" spans="1:17" x14ac:dyDescent="0.25">
      <c r="A18" s="8">
        <f t="shared" si="2"/>
        <v>6</v>
      </c>
      <c r="B18" s="9" t="s">
        <v>30</v>
      </c>
      <c r="C18" s="37">
        <v>0</v>
      </c>
      <c r="D18" s="10">
        <v>210</v>
      </c>
      <c r="E18" s="11">
        <f t="shared" si="0"/>
        <v>210</v>
      </c>
      <c r="F18" s="8">
        <f t="shared" si="3"/>
        <v>54</v>
      </c>
      <c r="G18" s="12" t="s">
        <v>31</v>
      </c>
      <c r="H18" s="37">
        <v>0</v>
      </c>
      <c r="I18" s="10">
        <v>210</v>
      </c>
      <c r="J18" s="8">
        <f t="shared" si="1"/>
        <v>210</v>
      </c>
      <c r="K18" s="2"/>
      <c r="L18" s="2" t="s">
        <v>52</v>
      </c>
      <c r="M18" s="7">
        <f>AVERAGE(C29:C32)</f>
        <v>0</v>
      </c>
      <c r="N18" s="7">
        <f>AVERAGE(D29:D32)</f>
        <v>210</v>
      </c>
      <c r="O18" s="2"/>
      <c r="P18" s="2"/>
      <c r="Q18" s="2"/>
    </row>
    <row r="19" spans="1:17" x14ac:dyDescent="0.25">
      <c r="A19" s="8">
        <f t="shared" si="2"/>
        <v>7</v>
      </c>
      <c r="B19" s="9" t="s">
        <v>32</v>
      </c>
      <c r="C19" s="37">
        <v>0</v>
      </c>
      <c r="D19" s="10">
        <v>210</v>
      </c>
      <c r="E19" s="11">
        <f t="shared" si="0"/>
        <v>210</v>
      </c>
      <c r="F19" s="8">
        <f t="shared" si="3"/>
        <v>55</v>
      </c>
      <c r="G19" s="12" t="s">
        <v>33</v>
      </c>
      <c r="H19" s="37">
        <v>0</v>
      </c>
      <c r="I19" s="10">
        <v>210</v>
      </c>
      <c r="J19" s="8">
        <f t="shared" si="1"/>
        <v>210</v>
      </c>
      <c r="K19" s="2"/>
      <c r="L19" s="2" t="s">
        <v>60</v>
      </c>
      <c r="M19" s="7">
        <f>AVERAGE(C33:C36)</f>
        <v>0</v>
      </c>
      <c r="N19" s="7">
        <f>AVERAGE(D33:D36)</f>
        <v>210</v>
      </c>
      <c r="O19" s="2"/>
      <c r="P19" s="2"/>
      <c r="Q19" s="2"/>
    </row>
    <row r="20" spans="1:17" x14ac:dyDescent="0.25">
      <c r="A20" s="8">
        <f t="shared" si="2"/>
        <v>8</v>
      </c>
      <c r="B20" s="9" t="s">
        <v>34</v>
      </c>
      <c r="C20" s="37">
        <v>0</v>
      </c>
      <c r="D20" s="10">
        <v>210</v>
      </c>
      <c r="E20" s="11">
        <f t="shared" si="0"/>
        <v>210</v>
      </c>
      <c r="F20" s="8">
        <f t="shared" si="3"/>
        <v>56</v>
      </c>
      <c r="G20" s="12" t="s">
        <v>35</v>
      </c>
      <c r="H20" s="37">
        <v>0</v>
      </c>
      <c r="I20" s="10">
        <v>210</v>
      </c>
      <c r="J20" s="8">
        <f t="shared" si="1"/>
        <v>210</v>
      </c>
      <c r="K20" s="2"/>
      <c r="L20" s="2" t="s">
        <v>68</v>
      </c>
      <c r="M20" s="7">
        <f>AVERAGE(C37:C40)</f>
        <v>0</v>
      </c>
      <c r="N20" s="7">
        <f>AVERAGE(D37:D40)</f>
        <v>210</v>
      </c>
      <c r="O20" s="2"/>
      <c r="P20" s="2"/>
      <c r="Q20" s="2"/>
    </row>
    <row r="21" spans="1:17" ht="15.75" customHeight="1" x14ac:dyDescent="0.25">
      <c r="A21" s="8">
        <f t="shared" si="2"/>
        <v>9</v>
      </c>
      <c r="B21" s="9" t="s">
        <v>36</v>
      </c>
      <c r="C21" s="37">
        <v>0</v>
      </c>
      <c r="D21" s="10">
        <v>210</v>
      </c>
      <c r="E21" s="11">
        <f t="shared" si="0"/>
        <v>210</v>
      </c>
      <c r="F21" s="8">
        <f t="shared" si="3"/>
        <v>57</v>
      </c>
      <c r="G21" s="12" t="s">
        <v>37</v>
      </c>
      <c r="H21" s="37">
        <v>0</v>
      </c>
      <c r="I21" s="10">
        <v>210</v>
      </c>
      <c r="J21" s="8">
        <f t="shared" si="1"/>
        <v>210</v>
      </c>
      <c r="K21" s="2"/>
      <c r="L21" s="2" t="s">
        <v>76</v>
      </c>
      <c r="M21" s="7">
        <f>AVERAGE(C41:C44)</f>
        <v>0</v>
      </c>
      <c r="N21" s="7">
        <f>AVERAGE(D41:D44)</f>
        <v>210</v>
      </c>
      <c r="O21" s="2"/>
      <c r="P21" s="2"/>
      <c r="Q21" s="2"/>
    </row>
    <row r="22" spans="1:17" ht="15.75" customHeight="1" x14ac:dyDescent="0.25">
      <c r="A22" s="8">
        <f t="shared" si="2"/>
        <v>10</v>
      </c>
      <c r="B22" s="9" t="s">
        <v>38</v>
      </c>
      <c r="C22" s="37">
        <v>0</v>
      </c>
      <c r="D22" s="10">
        <v>210</v>
      </c>
      <c r="E22" s="11">
        <f t="shared" si="0"/>
        <v>210</v>
      </c>
      <c r="F22" s="8">
        <f t="shared" si="3"/>
        <v>58</v>
      </c>
      <c r="G22" s="12" t="s">
        <v>39</v>
      </c>
      <c r="H22" s="37">
        <v>0</v>
      </c>
      <c r="I22" s="10">
        <v>210</v>
      </c>
      <c r="J22" s="8">
        <f t="shared" si="1"/>
        <v>210</v>
      </c>
      <c r="K22" s="2"/>
      <c r="L22" s="2" t="s">
        <v>84</v>
      </c>
      <c r="M22" s="7">
        <f>AVERAGE(C45:C48)</f>
        <v>0</v>
      </c>
      <c r="N22" s="7">
        <f>AVERAGE(D45:D48)</f>
        <v>210</v>
      </c>
      <c r="O22" s="2"/>
      <c r="P22" s="2"/>
      <c r="Q22" s="2"/>
    </row>
    <row r="23" spans="1:17" ht="15.75" customHeight="1" x14ac:dyDescent="0.25">
      <c r="A23" s="8">
        <f t="shared" si="2"/>
        <v>11</v>
      </c>
      <c r="B23" s="9" t="s">
        <v>40</v>
      </c>
      <c r="C23" s="37">
        <v>0</v>
      </c>
      <c r="D23" s="10">
        <v>210</v>
      </c>
      <c r="E23" s="11">
        <f t="shared" si="0"/>
        <v>210</v>
      </c>
      <c r="F23" s="8">
        <f t="shared" si="3"/>
        <v>59</v>
      </c>
      <c r="G23" s="12" t="s">
        <v>41</v>
      </c>
      <c r="H23" s="37">
        <v>0</v>
      </c>
      <c r="I23" s="10">
        <v>210</v>
      </c>
      <c r="J23" s="8">
        <f t="shared" si="1"/>
        <v>210</v>
      </c>
      <c r="K23" s="2"/>
      <c r="L23" s="2" t="s">
        <v>92</v>
      </c>
      <c r="M23" s="7">
        <f>AVERAGE(C49:C52)</f>
        <v>0</v>
      </c>
      <c r="N23" s="7">
        <f>AVERAGE(D49:D52)</f>
        <v>210</v>
      </c>
      <c r="O23" s="2"/>
      <c r="P23" s="2"/>
      <c r="Q23" s="2"/>
    </row>
    <row r="24" spans="1:17" ht="15.75" customHeight="1" x14ac:dyDescent="0.25">
      <c r="A24" s="8">
        <f t="shared" si="2"/>
        <v>12</v>
      </c>
      <c r="B24" s="9" t="s">
        <v>42</v>
      </c>
      <c r="C24" s="37">
        <v>0</v>
      </c>
      <c r="D24" s="10">
        <v>210</v>
      </c>
      <c r="E24" s="11">
        <f t="shared" si="0"/>
        <v>210</v>
      </c>
      <c r="F24" s="8">
        <f t="shared" si="3"/>
        <v>60</v>
      </c>
      <c r="G24" s="12" t="s">
        <v>43</v>
      </c>
      <c r="H24" s="37">
        <v>0</v>
      </c>
      <c r="I24" s="10">
        <v>210</v>
      </c>
      <c r="J24" s="8">
        <f t="shared" si="1"/>
        <v>210</v>
      </c>
      <c r="K24" s="2"/>
      <c r="L24" s="13" t="s">
        <v>100</v>
      </c>
      <c r="M24" s="7">
        <f>AVERAGE(C53:C56)</f>
        <v>0</v>
      </c>
      <c r="N24" s="7">
        <f>AVERAGE(D53:D56)</f>
        <v>210</v>
      </c>
      <c r="O24" s="2"/>
      <c r="P24" s="2"/>
      <c r="Q24" s="2"/>
    </row>
    <row r="25" spans="1:17" ht="15.75" customHeight="1" x14ac:dyDescent="0.25">
      <c r="A25" s="8">
        <f t="shared" si="2"/>
        <v>13</v>
      </c>
      <c r="B25" s="9" t="s">
        <v>44</v>
      </c>
      <c r="C25" s="37">
        <v>0</v>
      </c>
      <c r="D25" s="10">
        <v>210</v>
      </c>
      <c r="E25" s="11">
        <f t="shared" si="0"/>
        <v>210</v>
      </c>
      <c r="F25" s="8">
        <f t="shared" si="3"/>
        <v>61</v>
      </c>
      <c r="G25" s="12" t="s">
        <v>45</v>
      </c>
      <c r="H25" s="37">
        <v>0</v>
      </c>
      <c r="I25" s="10">
        <v>210</v>
      </c>
      <c r="J25" s="8">
        <f t="shared" si="1"/>
        <v>210</v>
      </c>
      <c r="K25" s="2"/>
      <c r="L25" s="16" t="s">
        <v>108</v>
      </c>
      <c r="M25" s="7">
        <f>AVERAGE(C57:C60)</f>
        <v>0</v>
      </c>
      <c r="N25" s="7">
        <f>AVERAGE(D57:D60)</f>
        <v>210</v>
      </c>
      <c r="O25" s="2"/>
      <c r="P25" s="2"/>
      <c r="Q25" s="2"/>
    </row>
    <row r="26" spans="1:17" ht="15.75" customHeight="1" x14ac:dyDescent="0.25">
      <c r="A26" s="8">
        <f t="shared" si="2"/>
        <v>14</v>
      </c>
      <c r="B26" s="9" t="s">
        <v>46</v>
      </c>
      <c r="C26" s="37">
        <v>0</v>
      </c>
      <c r="D26" s="10">
        <v>210</v>
      </c>
      <c r="E26" s="11">
        <f t="shared" si="0"/>
        <v>210</v>
      </c>
      <c r="F26" s="8">
        <f t="shared" si="3"/>
        <v>62</v>
      </c>
      <c r="G26" s="12" t="s">
        <v>47</v>
      </c>
      <c r="H26" s="37">
        <v>0</v>
      </c>
      <c r="I26" s="10">
        <v>210</v>
      </c>
      <c r="J26" s="8">
        <f t="shared" si="1"/>
        <v>210</v>
      </c>
      <c r="K26" s="2"/>
      <c r="L26" s="16" t="s">
        <v>21</v>
      </c>
      <c r="M26" s="7">
        <f>AVERAGE(H13:H16)</f>
        <v>0</v>
      </c>
      <c r="N26" s="7">
        <f>AVERAGE(I13:I16)</f>
        <v>210</v>
      </c>
      <c r="O26" s="2"/>
      <c r="P26" s="2"/>
      <c r="Q26" s="2"/>
    </row>
    <row r="27" spans="1:17" ht="15.75" customHeight="1" x14ac:dyDescent="0.25">
      <c r="A27" s="8">
        <f t="shared" si="2"/>
        <v>15</v>
      </c>
      <c r="B27" s="9" t="s">
        <v>48</v>
      </c>
      <c r="C27" s="37">
        <v>0</v>
      </c>
      <c r="D27" s="10">
        <v>210</v>
      </c>
      <c r="E27" s="11">
        <f t="shared" si="0"/>
        <v>210</v>
      </c>
      <c r="F27" s="8">
        <f t="shared" si="3"/>
        <v>63</v>
      </c>
      <c r="G27" s="12" t="s">
        <v>49</v>
      </c>
      <c r="H27" s="37">
        <v>0</v>
      </c>
      <c r="I27" s="10">
        <v>210</v>
      </c>
      <c r="J27" s="8">
        <f t="shared" si="1"/>
        <v>210</v>
      </c>
      <c r="K27" s="2"/>
      <c r="L27" s="24" t="s">
        <v>29</v>
      </c>
      <c r="M27" s="7">
        <f>AVERAGE(H17:H20)</f>
        <v>0</v>
      </c>
      <c r="N27" s="7">
        <f>AVERAGE(I17:I20)</f>
        <v>210</v>
      </c>
      <c r="O27" s="2"/>
      <c r="P27" s="2"/>
      <c r="Q27" s="2"/>
    </row>
    <row r="28" spans="1:17" ht="15.75" customHeight="1" x14ac:dyDescent="0.25">
      <c r="A28" s="8">
        <f t="shared" si="2"/>
        <v>16</v>
      </c>
      <c r="B28" s="9" t="s">
        <v>50</v>
      </c>
      <c r="C28" s="37">
        <v>0</v>
      </c>
      <c r="D28" s="10">
        <v>210</v>
      </c>
      <c r="E28" s="11">
        <f t="shared" si="0"/>
        <v>210</v>
      </c>
      <c r="F28" s="8">
        <f t="shared" si="3"/>
        <v>64</v>
      </c>
      <c r="G28" s="12" t="s">
        <v>51</v>
      </c>
      <c r="H28" s="37">
        <v>0</v>
      </c>
      <c r="I28" s="10">
        <v>210</v>
      </c>
      <c r="J28" s="8">
        <f t="shared" si="1"/>
        <v>210</v>
      </c>
      <c r="K28" s="2"/>
      <c r="L28" s="2" t="s">
        <v>37</v>
      </c>
      <c r="M28" s="7">
        <f>AVERAGE(H21:H24)</f>
        <v>0</v>
      </c>
      <c r="N28" s="7">
        <f>AVERAGE(I21:I24)</f>
        <v>210</v>
      </c>
      <c r="O28" s="2"/>
      <c r="P28" s="2"/>
      <c r="Q28" s="2"/>
    </row>
    <row r="29" spans="1:17" ht="15.75" customHeight="1" x14ac:dyDescent="0.25">
      <c r="A29" s="8">
        <f t="shared" si="2"/>
        <v>17</v>
      </c>
      <c r="B29" s="9" t="s">
        <v>52</v>
      </c>
      <c r="C29" s="37">
        <v>0</v>
      </c>
      <c r="D29" s="10">
        <v>210</v>
      </c>
      <c r="E29" s="11">
        <f t="shared" si="0"/>
        <v>210</v>
      </c>
      <c r="F29" s="8">
        <f t="shared" si="3"/>
        <v>65</v>
      </c>
      <c r="G29" s="12" t="s">
        <v>53</v>
      </c>
      <c r="H29" s="37">
        <v>0</v>
      </c>
      <c r="I29" s="10">
        <v>210</v>
      </c>
      <c r="J29" s="8">
        <f t="shared" si="1"/>
        <v>210</v>
      </c>
      <c r="K29" s="2"/>
      <c r="L29" s="2" t="s">
        <v>45</v>
      </c>
      <c r="M29" s="7">
        <f>AVERAGE(H25:H28)</f>
        <v>0</v>
      </c>
      <c r="N29" s="7">
        <f>AVERAGE(I25:I28)</f>
        <v>210</v>
      </c>
      <c r="O29" s="2"/>
      <c r="P29" s="2"/>
      <c r="Q29" s="2"/>
    </row>
    <row r="30" spans="1:17" ht="15.75" customHeight="1" x14ac:dyDescent="0.25">
      <c r="A30" s="8">
        <f t="shared" si="2"/>
        <v>18</v>
      </c>
      <c r="B30" s="9" t="s">
        <v>54</v>
      </c>
      <c r="C30" s="37">
        <v>0</v>
      </c>
      <c r="D30" s="10">
        <v>210</v>
      </c>
      <c r="E30" s="11">
        <f t="shared" si="0"/>
        <v>210</v>
      </c>
      <c r="F30" s="8">
        <f t="shared" si="3"/>
        <v>66</v>
      </c>
      <c r="G30" s="12" t="s">
        <v>55</v>
      </c>
      <c r="H30" s="37">
        <v>0</v>
      </c>
      <c r="I30" s="10">
        <v>210</v>
      </c>
      <c r="J30" s="8">
        <f t="shared" si="1"/>
        <v>210</v>
      </c>
      <c r="K30" s="2"/>
      <c r="L30" s="2" t="s">
        <v>53</v>
      </c>
      <c r="M30" s="7">
        <f>AVERAGE(H29:H32)</f>
        <v>0</v>
      </c>
      <c r="N30" s="7">
        <f>AVERAGE(I29:I32)</f>
        <v>210</v>
      </c>
      <c r="O30" s="2"/>
      <c r="P30" s="2"/>
      <c r="Q30" s="2"/>
    </row>
    <row r="31" spans="1:17" ht="15.75" customHeight="1" x14ac:dyDescent="0.25">
      <c r="A31" s="8">
        <f t="shared" si="2"/>
        <v>19</v>
      </c>
      <c r="B31" s="9" t="s">
        <v>56</v>
      </c>
      <c r="C31" s="37">
        <v>0</v>
      </c>
      <c r="D31" s="10">
        <v>210</v>
      </c>
      <c r="E31" s="11">
        <f t="shared" si="0"/>
        <v>210</v>
      </c>
      <c r="F31" s="8">
        <f t="shared" si="3"/>
        <v>67</v>
      </c>
      <c r="G31" s="12" t="s">
        <v>57</v>
      </c>
      <c r="H31" s="37">
        <v>0</v>
      </c>
      <c r="I31" s="10">
        <v>210</v>
      </c>
      <c r="J31" s="8">
        <f t="shared" si="1"/>
        <v>210</v>
      </c>
      <c r="K31" s="2"/>
      <c r="L31" s="2" t="s">
        <v>61</v>
      </c>
      <c r="M31" s="7">
        <f>AVERAGE(H33:H36)</f>
        <v>0</v>
      </c>
      <c r="N31" s="7">
        <f>AVERAGE(I33:I36)</f>
        <v>210</v>
      </c>
      <c r="O31" s="2"/>
      <c r="P31" s="2"/>
      <c r="Q31" s="2"/>
    </row>
    <row r="32" spans="1:17" ht="15.75" customHeight="1" x14ac:dyDescent="0.25">
      <c r="A32" s="8">
        <f t="shared" si="2"/>
        <v>20</v>
      </c>
      <c r="B32" s="9" t="s">
        <v>58</v>
      </c>
      <c r="C32" s="37">
        <v>0</v>
      </c>
      <c r="D32" s="10">
        <v>210</v>
      </c>
      <c r="E32" s="11">
        <f t="shared" si="0"/>
        <v>210</v>
      </c>
      <c r="F32" s="8">
        <f t="shared" si="3"/>
        <v>68</v>
      </c>
      <c r="G32" s="12" t="s">
        <v>59</v>
      </c>
      <c r="H32" s="37">
        <v>0</v>
      </c>
      <c r="I32" s="10">
        <v>210</v>
      </c>
      <c r="J32" s="8">
        <f t="shared" si="1"/>
        <v>210</v>
      </c>
      <c r="K32" s="2"/>
      <c r="L32" s="2" t="s">
        <v>69</v>
      </c>
      <c r="M32" s="7">
        <f>AVERAGE(H37:H40)</f>
        <v>0</v>
      </c>
      <c r="N32" s="7">
        <f>AVERAGE(I37:I40)</f>
        <v>210</v>
      </c>
      <c r="O32" s="2"/>
      <c r="P32" s="2"/>
      <c r="Q32" s="2"/>
    </row>
    <row r="33" spans="1:17" ht="15.75" customHeight="1" x14ac:dyDescent="0.25">
      <c r="A33" s="8">
        <f t="shared" si="2"/>
        <v>21</v>
      </c>
      <c r="B33" s="9" t="s">
        <v>60</v>
      </c>
      <c r="C33" s="37">
        <v>0</v>
      </c>
      <c r="D33" s="10">
        <v>210</v>
      </c>
      <c r="E33" s="11">
        <f t="shared" si="0"/>
        <v>210</v>
      </c>
      <c r="F33" s="8">
        <f t="shared" si="3"/>
        <v>69</v>
      </c>
      <c r="G33" s="12" t="s">
        <v>61</v>
      </c>
      <c r="H33" s="37">
        <v>0</v>
      </c>
      <c r="I33" s="10">
        <v>210</v>
      </c>
      <c r="J33" s="8">
        <f t="shared" si="1"/>
        <v>210</v>
      </c>
      <c r="K33" s="2"/>
      <c r="L33" s="2" t="s">
        <v>77</v>
      </c>
      <c r="M33" s="7">
        <f>AVERAGE(H41:H44)</f>
        <v>0</v>
      </c>
      <c r="N33" s="7">
        <f>AVERAGE(I41:I44)</f>
        <v>210</v>
      </c>
      <c r="O33" s="2"/>
      <c r="P33" s="2"/>
      <c r="Q33" s="2"/>
    </row>
    <row r="34" spans="1:17" ht="15.75" customHeight="1" x14ac:dyDescent="0.25">
      <c r="A34" s="8">
        <f t="shared" si="2"/>
        <v>22</v>
      </c>
      <c r="B34" s="9" t="s">
        <v>62</v>
      </c>
      <c r="C34" s="37">
        <v>0</v>
      </c>
      <c r="D34" s="10">
        <v>210</v>
      </c>
      <c r="E34" s="11">
        <f t="shared" si="0"/>
        <v>210</v>
      </c>
      <c r="F34" s="8">
        <f t="shared" si="3"/>
        <v>70</v>
      </c>
      <c r="G34" s="12" t="s">
        <v>63</v>
      </c>
      <c r="H34" s="37">
        <v>0</v>
      </c>
      <c r="I34" s="10">
        <v>210</v>
      </c>
      <c r="J34" s="8">
        <f t="shared" si="1"/>
        <v>210</v>
      </c>
      <c r="K34" s="2"/>
      <c r="L34" s="2" t="s">
        <v>85</v>
      </c>
      <c r="M34" s="7">
        <f>AVERAGE(H45:H48)</f>
        <v>0</v>
      </c>
      <c r="N34" s="7">
        <f>AVERAGE(I45:I48)</f>
        <v>210</v>
      </c>
      <c r="O34" s="2"/>
      <c r="P34" s="2"/>
      <c r="Q34" s="2"/>
    </row>
    <row r="35" spans="1:17" ht="15.75" customHeight="1" x14ac:dyDescent="0.25">
      <c r="A35" s="8">
        <f t="shared" si="2"/>
        <v>23</v>
      </c>
      <c r="B35" s="9" t="s">
        <v>64</v>
      </c>
      <c r="C35" s="37">
        <v>0</v>
      </c>
      <c r="D35" s="10">
        <v>210</v>
      </c>
      <c r="E35" s="11">
        <f t="shared" si="0"/>
        <v>210</v>
      </c>
      <c r="F35" s="8">
        <f t="shared" si="3"/>
        <v>71</v>
      </c>
      <c r="G35" s="12" t="s">
        <v>65</v>
      </c>
      <c r="H35" s="37">
        <v>0</v>
      </c>
      <c r="I35" s="10">
        <v>210</v>
      </c>
      <c r="J35" s="8">
        <f t="shared" si="1"/>
        <v>210</v>
      </c>
      <c r="K35" s="2"/>
      <c r="L35" s="2" t="s">
        <v>93</v>
      </c>
      <c r="M35" s="7">
        <f>AVERAGE(H49:H52)</f>
        <v>0</v>
      </c>
      <c r="N35" s="7">
        <f>AVERAGE(I49:I52)</f>
        <v>210</v>
      </c>
      <c r="O35" s="2"/>
      <c r="P35" s="2"/>
      <c r="Q35" s="2"/>
    </row>
    <row r="36" spans="1:17" ht="15.75" customHeight="1" x14ac:dyDescent="0.25">
      <c r="A36" s="8">
        <f t="shared" si="2"/>
        <v>24</v>
      </c>
      <c r="B36" s="9" t="s">
        <v>66</v>
      </c>
      <c r="C36" s="37">
        <v>0</v>
      </c>
      <c r="D36" s="10">
        <v>210</v>
      </c>
      <c r="E36" s="11">
        <f t="shared" si="0"/>
        <v>210</v>
      </c>
      <c r="F36" s="8">
        <f t="shared" si="3"/>
        <v>72</v>
      </c>
      <c r="G36" s="12" t="s">
        <v>67</v>
      </c>
      <c r="H36" s="37">
        <v>0</v>
      </c>
      <c r="I36" s="10">
        <v>210</v>
      </c>
      <c r="J36" s="8">
        <f t="shared" si="1"/>
        <v>210</v>
      </c>
      <c r="K36" s="2"/>
      <c r="L36" s="100" t="s">
        <v>101</v>
      </c>
      <c r="M36" s="7">
        <f>AVERAGE(H53:H56)</f>
        <v>0</v>
      </c>
      <c r="N36" s="7">
        <f>AVERAGE(I53:I56)</f>
        <v>210</v>
      </c>
      <c r="O36" s="2"/>
      <c r="P36" s="2"/>
      <c r="Q36" s="2"/>
    </row>
    <row r="37" spans="1:17" ht="15.75" customHeight="1" x14ac:dyDescent="0.25">
      <c r="A37" s="8">
        <v>25</v>
      </c>
      <c r="B37" s="9" t="s">
        <v>68</v>
      </c>
      <c r="C37" s="37">
        <v>0</v>
      </c>
      <c r="D37" s="10">
        <v>210</v>
      </c>
      <c r="E37" s="11">
        <f t="shared" si="0"/>
        <v>210</v>
      </c>
      <c r="F37" s="8">
        <v>73</v>
      </c>
      <c r="G37" s="12" t="s">
        <v>69</v>
      </c>
      <c r="H37" s="37">
        <v>0</v>
      </c>
      <c r="I37" s="10">
        <v>210</v>
      </c>
      <c r="J37" s="8">
        <f t="shared" si="1"/>
        <v>210</v>
      </c>
      <c r="K37" s="2"/>
      <c r="L37" s="100" t="s">
        <v>109</v>
      </c>
      <c r="M37" s="7">
        <f>AVERAGE(H57:H60)</f>
        <v>0</v>
      </c>
      <c r="N37" s="7">
        <f>AVERAGE(I57:I60)</f>
        <v>210</v>
      </c>
      <c r="O37" s="2"/>
      <c r="P37" s="2"/>
      <c r="Q37" s="2"/>
    </row>
    <row r="38" spans="1:17" ht="15.75" customHeight="1" x14ac:dyDescent="0.25">
      <c r="A38" s="8">
        <f t="shared" ref="A38:A60" si="4">A37+1</f>
        <v>26</v>
      </c>
      <c r="B38" s="9" t="s">
        <v>70</v>
      </c>
      <c r="C38" s="37">
        <v>0</v>
      </c>
      <c r="D38" s="10">
        <v>210</v>
      </c>
      <c r="E38" s="8">
        <f t="shared" si="0"/>
        <v>210</v>
      </c>
      <c r="F38" s="8">
        <f t="shared" ref="F38:F60" si="5">F37+1</f>
        <v>74</v>
      </c>
      <c r="G38" s="12" t="s">
        <v>71</v>
      </c>
      <c r="H38" s="37">
        <v>0</v>
      </c>
      <c r="I38" s="10">
        <v>210</v>
      </c>
      <c r="J38" s="8">
        <f t="shared" si="1"/>
        <v>210</v>
      </c>
      <c r="K38" s="2"/>
      <c r="L38" s="100" t="s">
        <v>288</v>
      </c>
      <c r="M38" s="100">
        <f>AVERAGE(M14:M37)</f>
        <v>0</v>
      </c>
      <c r="N38" s="100">
        <f>AVERAGE(N14:N37)</f>
        <v>210</v>
      </c>
      <c r="O38" s="2"/>
      <c r="P38" s="2"/>
      <c r="Q38" s="2"/>
    </row>
    <row r="39" spans="1:17" ht="15.75" customHeight="1" x14ac:dyDescent="0.25">
      <c r="A39" s="8">
        <f t="shared" si="4"/>
        <v>27</v>
      </c>
      <c r="B39" s="9" t="s">
        <v>72</v>
      </c>
      <c r="C39" s="37">
        <v>0</v>
      </c>
      <c r="D39" s="10">
        <v>210</v>
      </c>
      <c r="E39" s="8">
        <f t="shared" si="0"/>
        <v>210</v>
      </c>
      <c r="F39" s="8">
        <f t="shared" si="5"/>
        <v>75</v>
      </c>
      <c r="G39" s="12" t="s">
        <v>73</v>
      </c>
      <c r="H39" s="37">
        <v>0</v>
      </c>
      <c r="I39" s="10">
        <v>210</v>
      </c>
      <c r="J39" s="8">
        <f t="shared" si="1"/>
        <v>210</v>
      </c>
      <c r="K39" s="2"/>
      <c r="L39" s="2"/>
      <c r="M39" s="2"/>
      <c r="N39" s="2"/>
      <c r="O39" s="2"/>
      <c r="P39" s="2"/>
      <c r="Q39" s="2"/>
    </row>
    <row r="40" spans="1:17" ht="15.75" customHeight="1" x14ac:dyDescent="0.25">
      <c r="A40" s="8">
        <f t="shared" si="4"/>
        <v>28</v>
      </c>
      <c r="B40" s="9" t="s">
        <v>74</v>
      </c>
      <c r="C40" s="37">
        <v>0</v>
      </c>
      <c r="D40" s="10">
        <v>210</v>
      </c>
      <c r="E40" s="8">
        <f t="shared" si="0"/>
        <v>210</v>
      </c>
      <c r="F40" s="8">
        <f t="shared" si="5"/>
        <v>76</v>
      </c>
      <c r="G40" s="12" t="s">
        <v>75</v>
      </c>
      <c r="H40" s="37">
        <v>0</v>
      </c>
      <c r="I40" s="10">
        <v>210</v>
      </c>
      <c r="J40" s="8">
        <f t="shared" si="1"/>
        <v>210</v>
      </c>
      <c r="K40" s="2"/>
      <c r="L40" s="2"/>
      <c r="M40" s="2"/>
      <c r="N40" s="2"/>
      <c r="O40" s="2"/>
      <c r="P40" s="2"/>
      <c r="Q40" s="2"/>
    </row>
    <row r="41" spans="1:17" ht="15.75" customHeight="1" x14ac:dyDescent="0.25">
      <c r="A41" s="8">
        <f t="shared" si="4"/>
        <v>29</v>
      </c>
      <c r="B41" s="9" t="s">
        <v>76</v>
      </c>
      <c r="C41" s="37">
        <v>0</v>
      </c>
      <c r="D41" s="10">
        <v>210</v>
      </c>
      <c r="E41" s="8">
        <f t="shared" si="0"/>
        <v>210</v>
      </c>
      <c r="F41" s="8">
        <f t="shared" si="5"/>
        <v>77</v>
      </c>
      <c r="G41" s="12" t="s">
        <v>77</v>
      </c>
      <c r="H41" s="37">
        <v>0</v>
      </c>
      <c r="I41" s="10">
        <v>210</v>
      </c>
      <c r="J41" s="8">
        <f t="shared" si="1"/>
        <v>210</v>
      </c>
      <c r="K41" s="2"/>
      <c r="L41" s="2"/>
      <c r="M41" s="2"/>
      <c r="N41" s="2"/>
      <c r="O41" s="2"/>
      <c r="P41" s="2"/>
      <c r="Q41" s="2"/>
    </row>
    <row r="42" spans="1:17" ht="15.75" customHeight="1" x14ac:dyDescent="0.25">
      <c r="A42" s="8">
        <f t="shared" si="4"/>
        <v>30</v>
      </c>
      <c r="B42" s="9" t="s">
        <v>78</v>
      </c>
      <c r="C42" s="37">
        <v>0</v>
      </c>
      <c r="D42" s="10">
        <v>210</v>
      </c>
      <c r="E42" s="8">
        <f t="shared" si="0"/>
        <v>210</v>
      </c>
      <c r="F42" s="8">
        <f t="shared" si="5"/>
        <v>78</v>
      </c>
      <c r="G42" s="12" t="s">
        <v>79</v>
      </c>
      <c r="H42" s="37">
        <v>0</v>
      </c>
      <c r="I42" s="10">
        <v>210</v>
      </c>
      <c r="J42" s="8">
        <f t="shared" si="1"/>
        <v>210</v>
      </c>
      <c r="K42" s="2"/>
      <c r="L42" s="2"/>
      <c r="M42" s="2"/>
      <c r="N42" s="2"/>
      <c r="O42" s="2"/>
      <c r="P42" s="2"/>
      <c r="Q42" s="2"/>
    </row>
    <row r="43" spans="1:17" ht="15.75" customHeight="1" x14ac:dyDescent="0.25">
      <c r="A43" s="8">
        <f t="shared" si="4"/>
        <v>31</v>
      </c>
      <c r="B43" s="9" t="s">
        <v>80</v>
      </c>
      <c r="C43" s="37">
        <v>0</v>
      </c>
      <c r="D43" s="10">
        <v>210</v>
      </c>
      <c r="E43" s="8">
        <f t="shared" si="0"/>
        <v>210</v>
      </c>
      <c r="F43" s="8">
        <f t="shared" si="5"/>
        <v>79</v>
      </c>
      <c r="G43" s="12" t="s">
        <v>81</v>
      </c>
      <c r="H43" s="37">
        <v>0</v>
      </c>
      <c r="I43" s="10">
        <v>210</v>
      </c>
      <c r="J43" s="8">
        <f t="shared" si="1"/>
        <v>210</v>
      </c>
      <c r="K43" s="2"/>
      <c r="L43" s="2"/>
      <c r="M43" s="2"/>
      <c r="N43" s="2"/>
      <c r="O43" s="2"/>
      <c r="P43" s="2"/>
      <c r="Q43" s="2"/>
    </row>
    <row r="44" spans="1:17" ht="15.75" customHeight="1" x14ac:dyDescent="0.25">
      <c r="A44" s="8">
        <f t="shared" si="4"/>
        <v>32</v>
      </c>
      <c r="B44" s="9" t="s">
        <v>82</v>
      </c>
      <c r="C44" s="37">
        <v>0</v>
      </c>
      <c r="D44" s="10">
        <v>210</v>
      </c>
      <c r="E44" s="8">
        <f t="shared" si="0"/>
        <v>210</v>
      </c>
      <c r="F44" s="8">
        <f t="shared" si="5"/>
        <v>80</v>
      </c>
      <c r="G44" s="12" t="s">
        <v>83</v>
      </c>
      <c r="H44" s="37">
        <v>0</v>
      </c>
      <c r="I44" s="10">
        <v>210</v>
      </c>
      <c r="J44" s="8">
        <f t="shared" si="1"/>
        <v>210</v>
      </c>
      <c r="K44" s="2"/>
      <c r="L44" s="2"/>
      <c r="M44" s="2"/>
      <c r="N44" s="2"/>
      <c r="O44" s="2"/>
      <c r="P44" s="2"/>
      <c r="Q44" s="2"/>
    </row>
    <row r="45" spans="1:17" ht="15.75" customHeight="1" x14ac:dyDescent="0.25">
      <c r="A45" s="8">
        <f t="shared" si="4"/>
        <v>33</v>
      </c>
      <c r="B45" s="9" t="s">
        <v>84</v>
      </c>
      <c r="C45" s="37">
        <v>0</v>
      </c>
      <c r="D45" s="10">
        <v>210</v>
      </c>
      <c r="E45" s="8">
        <f t="shared" si="0"/>
        <v>210</v>
      </c>
      <c r="F45" s="8">
        <f t="shared" si="5"/>
        <v>81</v>
      </c>
      <c r="G45" s="12" t="s">
        <v>85</v>
      </c>
      <c r="H45" s="37">
        <v>0</v>
      </c>
      <c r="I45" s="10">
        <v>210</v>
      </c>
      <c r="J45" s="8">
        <f t="shared" si="1"/>
        <v>210</v>
      </c>
      <c r="K45" s="2"/>
      <c r="L45" s="2"/>
      <c r="M45" s="2"/>
      <c r="N45" s="2"/>
      <c r="O45" s="2"/>
      <c r="P45" s="2"/>
      <c r="Q45" s="2"/>
    </row>
    <row r="46" spans="1:17" ht="15.75" customHeight="1" x14ac:dyDescent="0.25">
      <c r="A46" s="8">
        <f t="shared" si="4"/>
        <v>34</v>
      </c>
      <c r="B46" s="9" t="s">
        <v>86</v>
      </c>
      <c r="C46" s="37">
        <v>0</v>
      </c>
      <c r="D46" s="10">
        <v>210</v>
      </c>
      <c r="E46" s="8">
        <f t="shared" si="0"/>
        <v>210</v>
      </c>
      <c r="F46" s="8">
        <f t="shared" si="5"/>
        <v>82</v>
      </c>
      <c r="G46" s="12" t="s">
        <v>87</v>
      </c>
      <c r="H46" s="37">
        <v>0</v>
      </c>
      <c r="I46" s="10">
        <v>210</v>
      </c>
      <c r="J46" s="8">
        <f t="shared" si="1"/>
        <v>210</v>
      </c>
      <c r="K46" s="2"/>
      <c r="L46" s="2"/>
      <c r="M46" s="2"/>
      <c r="N46" s="2"/>
      <c r="O46" s="2"/>
      <c r="P46" s="2"/>
      <c r="Q46" s="2"/>
    </row>
    <row r="47" spans="1:17" ht="15.75" customHeight="1" x14ac:dyDescent="0.25">
      <c r="A47" s="8">
        <f t="shared" si="4"/>
        <v>35</v>
      </c>
      <c r="B47" s="9" t="s">
        <v>88</v>
      </c>
      <c r="C47" s="37">
        <v>0</v>
      </c>
      <c r="D47" s="10">
        <v>210</v>
      </c>
      <c r="E47" s="8">
        <f t="shared" si="0"/>
        <v>210</v>
      </c>
      <c r="F47" s="8">
        <f t="shared" si="5"/>
        <v>83</v>
      </c>
      <c r="G47" s="12" t="s">
        <v>89</v>
      </c>
      <c r="H47" s="37">
        <v>0</v>
      </c>
      <c r="I47" s="10">
        <v>210</v>
      </c>
      <c r="J47" s="8">
        <f t="shared" si="1"/>
        <v>210</v>
      </c>
      <c r="K47" s="2"/>
      <c r="L47" s="2"/>
      <c r="M47" s="2"/>
      <c r="N47" s="2"/>
      <c r="O47" s="2"/>
      <c r="P47" s="2"/>
      <c r="Q47" s="2"/>
    </row>
    <row r="48" spans="1:17" ht="15.75" customHeight="1" x14ac:dyDescent="0.25">
      <c r="A48" s="8">
        <f t="shared" si="4"/>
        <v>36</v>
      </c>
      <c r="B48" s="9" t="s">
        <v>90</v>
      </c>
      <c r="C48" s="37">
        <v>0</v>
      </c>
      <c r="D48" s="10">
        <v>210</v>
      </c>
      <c r="E48" s="8">
        <f t="shared" si="0"/>
        <v>210</v>
      </c>
      <c r="F48" s="8">
        <f t="shared" si="5"/>
        <v>84</v>
      </c>
      <c r="G48" s="12" t="s">
        <v>91</v>
      </c>
      <c r="H48" s="37">
        <v>0</v>
      </c>
      <c r="I48" s="10">
        <v>210</v>
      </c>
      <c r="J48" s="8">
        <f t="shared" si="1"/>
        <v>210</v>
      </c>
      <c r="K48" s="2"/>
      <c r="L48" s="2"/>
      <c r="M48" s="2"/>
      <c r="N48" s="2"/>
      <c r="O48" s="2"/>
      <c r="P48" s="2"/>
      <c r="Q48" s="2"/>
    </row>
    <row r="49" spans="1:17" ht="15.75" customHeight="1" x14ac:dyDescent="0.25">
      <c r="A49" s="8">
        <f t="shared" si="4"/>
        <v>37</v>
      </c>
      <c r="B49" s="9" t="s">
        <v>92</v>
      </c>
      <c r="C49" s="37">
        <v>0</v>
      </c>
      <c r="D49" s="10">
        <v>210</v>
      </c>
      <c r="E49" s="8">
        <f t="shared" si="0"/>
        <v>210</v>
      </c>
      <c r="F49" s="8">
        <f t="shared" si="5"/>
        <v>85</v>
      </c>
      <c r="G49" s="12" t="s">
        <v>93</v>
      </c>
      <c r="H49" s="37">
        <v>0</v>
      </c>
      <c r="I49" s="10">
        <v>210</v>
      </c>
      <c r="J49" s="8">
        <f t="shared" si="1"/>
        <v>210</v>
      </c>
      <c r="K49" s="2"/>
      <c r="L49" s="2"/>
      <c r="M49" s="2"/>
      <c r="N49" s="2"/>
      <c r="O49" s="2"/>
      <c r="P49" s="2"/>
      <c r="Q49" s="2"/>
    </row>
    <row r="50" spans="1:17" ht="15.75" customHeight="1" x14ac:dyDescent="0.25">
      <c r="A50" s="8">
        <f t="shared" si="4"/>
        <v>38</v>
      </c>
      <c r="B50" s="12" t="s">
        <v>94</v>
      </c>
      <c r="C50" s="37">
        <v>0</v>
      </c>
      <c r="D50" s="10">
        <v>210</v>
      </c>
      <c r="E50" s="8">
        <f t="shared" si="0"/>
        <v>210</v>
      </c>
      <c r="F50" s="8">
        <f t="shared" si="5"/>
        <v>86</v>
      </c>
      <c r="G50" s="12" t="s">
        <v>95</v>
      </c>
      <c r="H50" s="37">
        <v>0</v>
      </c>
      <c r="I50" s="10">
        <v>210</v>
      </c>
      <c r="J50" s="8">
        <f t="shared" si="1"/>
        <v>210</v>
      </c>
      <c r="K50" s="2"/>
      <c r="L50" s="2"/>
      <c r="M50" s="2"/>
      <c r="N50" s="2"/>
      <c r="O50" s="2"/>
      <c r="P50" s="2"/>
      <c r="Q50" s="2"/>
    </row>
    <row r="51" spans="1:17" ht="15.75" customHeight="1" x14ac:dyDescent="0.25">
      <c r="A51" s="8">
        <f t="shared" si="4"/>
        <v>39</v>
      </c>
      <c r="B51" s="12" t="s">
        <v>96</v>
      </c>
      <c r="C51" s="37">
        <v>0</v>
      </c>
      <c r="D51" s="10">
        <v>210</v>
      </c>
      <c r="E51" s="8">
        <f t="shared" si="0"/>
        <v>210</v>
      </c>
      <c r="F51" s="8">
        <f t="shared" si="5"/>
        <v>87</v>
      </c>
      <c r="G51" s="12" t="s">
        <v>97</v>
      </c>
      <c r="H51" s="37">
        <v>0</v>
      </c>
      <c r="I51" s="10">
        <v>210</v>
      </c>
      <c r="J51" s="8">
        <f t="shared" si="1"/>
        <v>210</v>
      </c>
      <c r="K51" s="2"/>
      <c r="L51" s="2"/>
      <c r="M51" s="2"/>
      <c r="N51" s="2"/>
      <c r="O51" s="2"/>
      <c r="P51" s="2"/>
      <c r="Q51" s="2"/>
    </row>
    <row r="52" spans="1:17" ht="15.75" customHeight="1" x14ac:dyDescent="0.25">
      <c r="A52" s="8">
        <f t="shared" si="4"/>
        <v>40</v>
      </c>
      <c r="B52" s="12" t="s">
        <v>98</v>
      </c>
      <c r="C52" s="37">
        <v>0</v>
      </c>
      <c r="D52" s="10">
        <v>210</v>
      </c>
      <c r="E52" s="8">
        <f t="shared" si="0"/>
        <v>210</v>
      </c>
      <c r="F52" s="8">
        <f t="shared" si="5"/>
        <v>88</v>
      </c>
      <c r="G52" s="12" t="s">
        <v>99</v>
      </c>
      <c r="H52" s="37">
        <v>0</v>
      </c>
      <c r="I52" s="10">
        <v>210</v>
      </c>
      <c r="J52" s="8">
        <f t="shared" si="1"/>
        <v>210</v>
      </c>
      <c r="K52" s="2"/>
      <c r="L52" s="2"/>
      <c r="M52" s="2"/>
      <c r="N52" s="2"/>
      <c r="O52" s="2"/>
      <c r="P52" s="2"/>
      <c r="Q52" s="2"/>
    </row>
    <row r="53" spans="1:17" ht="15.75" customHeight="1" x14ac:dyDescent="0.25">
      <c r="A53" s="8">
        <f t="shared" si="4"/>
        <v>41</v>
      </c>
      <c r="B53" s="12" t="s">
        <v>100</v>
      </c>
      <c r="C53" s="37">
        <v>0</v>
      </c>
      <c r="D53" s="10">
        <v>210</v>
      </c>
      <c r="E53" s="8">
        <f t="shared" si="0"/>
        <v>210</v>
      </c>
      <c r="F53" s="8">
        <f t="shared" si="5"/>
        <v>89</v>
      </c>
      <c r="G53" s="12" t="s">
        <v>101</v>
      </c>
      <c r="H53" s="37">
        <v>0</v>
      </c>
      <c r="I53" s="10">
        <v>210</v>
      </c>
      <c r="J53" s="8">
        <f t="shared" si="1"/>
        <v>210</v>
      </c>
      <c r="K53" s="2"/>
      <c r="L53" s="13"/>
      <c r="M53" s="13"/>
      <c r="N53" s="13"/>
      <c r="O53" s="2"/>
      <c r="P53" s="2"/>
      <c r="Q53" s="2"/>
    </row>
    <row r="54" spans="1:17" ht="15.75" customHeight="1" x14ac:dyDescent="0.25">
      <c r="A54" s="8">
        <f t="shared" si="4"/>
        <v>42</v>
      </c>
      <c r="B54" s="12" t="s">
        <v>102</v>
      </c>
      <c r="C54" s="37">
        <v>0</v>
      </c>
      <c r="D54" s="10">
        <v>210</v>
      </c>
      <c r="E54" s="8">
        <f t="shared" si="0"/>
        <v>210</v>
      </c>
      <c r="F54" s="8">
        <f t="shared" si="5"/>
        <v>90</v>
      </c>
      <c r="G54" s="12" t="s">
        <v>103</v>
      </c>
      <c r="H54" s="37">
        <v>0</v>
      </c>
      <c r="I54" s="10">
        <v>210</v>
      </c>
      <c r="J54" s="8">
        <f t="shared" si="1"/>
        <v>210</v>
      </c>
      <c r="K54" s="2"/>
      <c r="L54" s="13"/>
      <c r="M54" s="13"/>
      <c r="N54" s="13"/>
      <c r="O54" s="2"/>
      <c r="P54" s="2"/>
      <c r="Q54" s="2"/>
    </row>
    <row r="55" spans="1:17" ht="15.75" customHeight="1" x14ac:dyDescent="0.25">
      <c r="A55" s="8">
        <f t="shared" si="4"/>
        <v>43</v>
      </c>
      <c r="B55" s="12" t="s">
        <v>104</v>
      </c>
      <c r="C55" s="37">
        <v>0</v>
      </c>
      <c r="D55" s="10">
        <v>210</v>
      </c>
      <c r="E55" s="8">
        <f t="shared" si="0"/>
        <v>210</v>
      </c>
      <c r="F55" s="8">
        <f t="shared" si="5"/>
        <v>91</v>
      </c>
      <c r="G55" s="12" t="s">
        <v>105</v>
      </c>
      <c r="H55" s="37">
        <v>0</v>
      </c>
      <c r="I55" s="10">
        <v>210</v>
      </c>
      <c r="J55" s="8">
        <f t="shared" si="1"/>
        <v>210</v>
      </c>
      <c r="K55" s="2"/>
      <c r="L55" s="13"/>
      <c r="M55" s="13"/>
      <c r="N55" s="13"/>
      <c r="O55" s="2"/>
      <c r="P55" s="2"/>
      <c r="Q55" s="2"/>
    </row>
    <row r="56" spans="1:17" ht="15.75" customHeight="1" x14ac:dyDescent="0.25">
      <c r="A56" s="8">
        <f t="shared" si="4"/>
        <v>44</v>
      </c>
      <c r="B56" s="12" t="s">
        <v>106</v>
      </c>
      <c r="C56" s="37">
        <v>0</v>
      </c>
      <c r="D56" s="10">
        <v>210</v>
      </c>
      <c r="E56" s="8">
        <f t="shared" si="0"/>
        <v>210</v>
      </c>
      <c r="F56" s="8">
        <f t="shared" si="5"/>
        <v>92</v>
      </c>
      <c r="G56" s="12" t="s">
        <v>107</v>
      </c>
      <c r="H56" s="37">
        <v>0</v>
      </c>
      <c r="I56" s="10">
        <v>210</v>
      </c>
      <c r="J56" s="8">
        <f t="shared" si="1"/>
        <v>210</v>
      </c>
      <c r="K56" s="2"/>
      <c r="L56" s="13"/>
      <c r="M56" s="13"/>
      <c r="N56" s="13"/>
      <c r="O56" s="2"/>
      <c r="P56" s="2"/>
      <c r="Q56" s="2"/>
    </row>
    <row r="57" spans="1:17" ht="15.75" customHeight="1" x14ac:dyDescent="0.25">
      <c r="A57" s="8">
        <f t="shared" si="4"/>
        <v>45</v>
      </c>
      <c r="B57" s="12" t="s">
        <v>108</v>
      </c>
      <c r="C57" s="37">
        <v>0</v>
      </c>
      <c r="D57" s="10">
        <v>210</v>
      </c>
      <c r="E57" s="8">
        <f t="shared" si="0"/>
        <v>210</v>
      </c>
      <c r="F57" s="8">
        <f t="shared" si="5"/>
        <v>93</v>
      </c>
      <c r="G57" s="12" t="s">
        <v>109</v>
      </c>
      <c r="H57" s="37">
        <v>0</v>
      </c>
      <c r="I57" s="10">
        <v>210</v>
      </c>
      <c r="J57" s="8">
        <f t="shared" si="1"/>
        <v>210</v>
      </c>
      <c r="K57" s="2"/>
      <c r="L57" s="14"/>
      <c r="M57" s="13"/>
      <c r="N57" s="15"/>
      <c r="O57" s="2"/>
      <c r="P57" s="2"/>
      <c r="Q57" s="2"/>
    </row>
    <row r="58" spans="1:17" ht="15.75" customHeight="1" x14ac:dyDescent="0.25">
      <c r="A58" s="8">
        <f t="shared" si="4"/>
        <v>46</v>
      </c>
      <c r="B58" s="12" t="s">
        <v>110</v>
      </c>
      <c r="C58" s="37">
        <v>0</v>
      </c>
      <c r="D58" s="10">
        <v>210</v>
      </c>
      <c r="E58" s="8">
        <f t="shared" si="0"/>
        <v>210</v>
      </c>
      <c r="F58" s="8">
        <f t="shared" si="5"/>
        <v>94</v>
      </c>
      <c r="G58" s="12" t="s">
        <v>111</v>
      </c>
      <c r="H58" s="37">
        <v>0</v>
      </c>
      <c r="I58" s="10">
        <v>210</v>
      </c>
      <c r="J58" s="8">
        <f t="shared" si="1"/>
        <v>210</v>
      </c>
      <c r="K58" s="2"/>
      <c r="L58" s="16"/>
      <c r="M58" s="13"/>
      <c r="N58" s="15"/>
      <c r="O58" s="2"/>
      <c r="P58" s="2"/>
      <c r="Q58" s="2"/>
    </row>
    <row r="59" spans="1:17" ht="15.75" customHeight="1" x14ac:dyDescent="0.25">
      <c r="A59" s="17">
        <f t="shared" si="4"/>
        <v>47</v>
      </c>
      <c r="B59" s="18" t="s">
        <v>112</v>
      </c>
      <c r="C59" s="37">
        <v>0</v>
      </c>
      <c r="D59" s="10">
        <v>210</v>
      </c>
      <c r="E59" s="17">
        <f t="shared" si="0"/>
        <v>210</v>
      </c>
      <c r="F59" s="17">
        <f t="shared" si="5"/>
        <v>95</v>
      </c>
      <c r="G59" s="18" t="s">
        <v>113</v>
      </c>
      <c r="H59" s="37">
        <v>0</v>
      </c>
      <c r="I59" s="10">
        <v>210</v>
      </c>
      <c r="J59" s="17">
        <f t="shared" si="1"/>
        <v>210</v>
      </c>
      <c r="K59" s="2"/>
      <c r="L59" s="16"/>
      <c r="M59" s="19"/>
      <c r="N59" s="15"/>
      <c r="O59" s="2"/>
      <c r="P59" s="2"/>
      <c r="Q59" s="2"/>
    </row>
    <row r="60" spans="1:17" ht="15.75" customHeight="1" x14ac:dyDescent="0.25">
      <c r="A60" s="17">
        <f t="shared" si="4"/>
        <v>48</v>
      </c>
      <c r="B60" s="18" t="s">
        <v>114</v>
      </c>
      <c r="C60" s="37">
        <v>0</v>
      </c>
      <c r="D60" s="10">
        <v>210</v>
      </c>
      <c r="E60" s="17">
        <f t="shared" si="0"/>
        <v>210</v>
      </c>
      <c r="F60" s="17">
        <f t="shared" si="5"/>
        <v>96</v>
      </c>
      <c r="G60" s="18" t="s">
        <v>115</v>
      </c>
      <c r="H60" s="37">
        <v>0</v>
      </c>
      <c r="I60" s="10">
        <v>210</v>
      </c>
      <c r="J60" s="17">
        <f t="shared" si="1"/>
        <v>210</v>
      </c>
      <c r="K60" s="2"/>
      <c r="L60" s="16"/>
      <c r="M60" s="19"/>
      <c r="N60" s="2"/>
      <c r="O60" s="2"/>
      <c r="P60" s="2"/>
      <c r="Q60" s="2"/>
    </row>
    <row r="61" spans="1:17" ht="30.75" customHeight="1" x14ac:dyDescent="0.3">
      <c r="A61" s="120" t="s">
        <v>116</v>
      </c>
      <c r="B61" s="121"/>
      <c r="C61" s="121"/>
      <c r="D61" s="122"/>
      <c r="E61" s="123" t="s">
        <v>117</v>
      </c>
      <c r="F61" s="124"/>
      <c r="G61" s="124"/>
      <c r="H61" s="124"/>
      <c r="I61" s="124"/>
      <c r="J61" s="125"/>
      <c r="K61" s="2"/>
      <c r="L61" s="14"/>
      <c r="M61" s="2"/>
      <c r="N61" s="2"/>
      <c r="O61" s="2"/>
      <c r="P61" s="2"/>
      <c r="Q61" s="2"/>
    </row>
    <row r="62" spans="1:17" ht="36" customHeight="1" x14ac:dyDescent="0.25">
      <c r="A62" s="128" t="s">
        <v>130</v>
      </c>
      <c r="B62" s="129"/>
      <c r="C62" s="129"/>
      <c r="D62" s="129"/>
      <c r="E62" s="129"/>
      <c r="F62" s="129"/>
      <c r="G62" s="130"/>
      <c r="H62" s="20" t="s">
        <v>118</v>
      </c>
      <c r="I62" s="20" t="s">
        <v>119</v>
      </c>
      <c r="J62" s="20" t="s">
        <v>120</v>
      </c>
      <c r="K62" s="2"/>
      <c r="L62" s="16"/>
      <c r="M62" s="7"/>
      <c r="N62" s="7"/>
      <c r="O62" s="7"/>
      <c r="P62" s="7"/>
      <c r="Q62" s="7"/>
    </row>
    <row r="63" spans="1:17" ht="22.5" customHeight="1" x14ac:dyDescent="0.25">
      <c r="A63" s="131"/>
      <c r="B63" s="132"/>
      <c r="C63" s="132"/>
      <c r="D63" s="132"/>
      <c r="E63" s="135" t="s">
        <v>229</v>
      </c>
      <c r="F63" s="136"/>
      <c r="G63" s="137"/>
      <c r="H63" s="21">
        <v>0</v>
      </c>
      <c r="I63" s="21">
        <v>5.476</v>
      </c>
      <c r="J63" s="21">
        <f>H63+I63</f>
        <v>5.476</v>
      </c>
      <c r="K63" s="2"/>
      <c r="L63" s="22">
        <v>0</v>
      </c>
      <c r="M63" s="32">
        <f>L63/1000</f>
        <v>0</v>
      </c>
      <c r="N63" s="4"/>
      <c r="O63" s="7"/>
      <c r="P63" s="7"/>
      <c r="Q63" s="7"/>
    </row>
    <row r="64" spans="1:17" ht="25.5" customHeight="1" x14ac:dyDescent="0.25">
      <c r="A64" s="133"/>
      <c r="B64" s="134"/>
      <c r="C64" s="134"/>
      <c r="D64" s="134"/>
      <c r="E64" s="138" t="s">
        <v>230</v>
      </c>
      <c r="F64" s="139"/>
      <c r="G64" s="140"/>
      <c r="H64" s="36">
        <f>K81</f>
        <v>0</v>
      </c>
      <c r="I64" s="36">
        <f>L81</f>
        <v>0</v>
      </c>
      <c r="J64" s="36">
        <f>H64+I64</f>
        <v>0</v>
      </c>
      <c r="K64" s="2"/>
      <c r="L64" s="24"/>
      <c r="M64" s="24"/>
      <c r="N64" s="4"/>
      <c r="O64" s="7"/>
      <c r="P64" s="7"/>
      <c r="Q64" s="7"/>
    </row>
    <row r="65" spans="1:17" ht="16.5" customHeight="1" x14ac:dyDescent="0.25">
      <c r="A65" s="25"/>
      <c r="B65" s="7" t="s">
        <v>121</v>
      </c>
      <c r="C65" s="7"/>
      <c r="D65" s="7"/>
      <c r="E65" s="7"/>
      <c r="F65" s="7"/>
      <c r="G65" s="7"/>
      <c r="H65" s="7"/>
      <c r="I65" s="7"/>
      <c r="J65" s="26"/>
      <c r="K65" s="2"/>
      <c r="L65" s="4"/>
      <c r="M65" s="4"/>
      <c r="N65" s="4"/>
      <c r="O65" s="23" t="s">
        <v>122</v>
      </c>
      <c r="P65" s="23" t="s">
        <v>123</v>
      </c>
      <c r="Q65" s="7"/>
    </row>
    <row r="66" spans="1:17" ht="31.5" customHeight="1" x14ac:dyDescent="0.25">
      <c r="A66" s="141" t="s">
        <v>228</v>
      </c>
      <c r="B66" s="142"/>
      <c r="C66" s="142"/>
      <c r="D66" s="142"/>
      <c r="E66" s="142"/>
      <c r="F66" s="142"/>
      <c r="G66" s="142"/>
      <c r="H66" s="142"/>
      <c r="I66" s="142"/>
      <c r="J66" s="143"/>
      <c r="K66" s="2" t="s">
        <v>124</v>
      </c>
      <c r="L66" s="24"/>
      <c r="M66" s="27">
        <v>0.03</v>
      </c>
      <c r="N66" s="28">
        <v>0.57999999999999996</v>
      </c>
      <c r="O66" s="29">
        <f>M66+N66</f>
        <v>0.61</v>
      </c>
      <c r="P66" s="29">
        <f>O66/J63*100</f>
        <v>11.139517896274654</v>
      </c>
      <c r="Q66" s="7"/>
    </row>
    <row r="67" spans="1:17" ht="25.5" customHeight="1" x14ac:dyDescent="0.25">
      <c r="A67" s="30"/>
      <c r="B67" s="31"/>
      <c r="C67" s="31"/>
      <c r="D67" s="31"/>
      <c r="E67" s="31"/>
      <c r="F67" s="31"/>
      <c r="G67" s="31"/>
      <c r="H67" s="144" t="s">
        <v>125</v>
      </c>
      <c r="I67" s="145"/>
      <c r="J67" s="146"/>
      <c r="K67" s="2"/>
      <c r="L67" s="4"/>
      <c r="M67" s="29">
        <f>H63+H64</f>
        <v>0</v>
      </c>
      <c r="N67" s="29">
        <f>I63+I64-N66-(2*0.018)-M66</f>
        <v>4.83</v>
      </c>
      <c r="O67" s="7"/>
      <c r="P67" s="7"/>
      <c r="Q67" s="7"/>
    </row>
    <row r="68" spans="1:17" ht="33.75" customHeight="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4"/>
      <c r="M68" s="32">
        <f>M67/24</f>
        <v>0</v>
      </c>
      <c r="N68" s="32">
        <f>N67/24</f>
        <v>0.20125000000000001</v>
      </c>
      <c r="O68" s="23"/>
      <c r="P68" s="32">
        <f>M68+N68</f>
        <v>0.20125000000000001</v>
      </c>
      <c r="Q68" s="7"/>
    </row>
    <row r="69" spans="1:17" ht="15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7"/>
      <c r="M69" s="29">
        <f>M68*1000</f>
        <v>0</v>
      </c>
      <c r="N69" s="29">
        <f>N68*1000</f>
        <v>201.25</v>
      </c>
      <c r="O69" s="23"/>
      <c r="P69" s="29">
        <f>M69+N69</f>
        <v>201.25</v>
      </c>
      <c r="Q69" s="7"/>
    </row>
    <row r="70" spans="1:17" ht="15.75" customHeight="1" x14ac:dyDescent="0.25">
      <c r="A70" s="2"/>
      <c r="B70" s="2"/>
      <c r="C70" s="2"/>
      <c r="D70" s="2"/>
      <c r="E70" s="2"/>
      <c r="F70" s="2" t="s">
        <v>124</v>
      </c>
      <c r="G70" s="2"/>
      <c r="H70" s="2"/>
      <c r="I70" s="2"/>
      <c r="J70" s="2"/>
      <c r="K70" s="2"/>
      <c r="L70" s="2"/>
      <c r="M70" s="34"/>
      <c r="N70" s="34"/>
      <c r="O70" s="2"/>
      <c r="P70" s="2"/>
      <c r="Q70" s="2"/>
    </row>
    <row r="71" spans="1:17" ht="15.75" customHeight="1" x14ac:dyDescent="0.25">
      <c r="A71" s="126"/>
      <c r="B71" s="127"/>
      <c r="C71" s="127"/>
      <c r="D71" s="127"/>
      <c r="E71" s="76"/>
      <c r="F71" s="2"/>
      <c r="G71" s="2"/>
      <c r="H71" s="2"/>
      <c r="I71" s="2"/>
      <c r="J71" s="76"/>
      <c r="K71" s="2"/>
      <c r="L71" s="2"/>
      <c r="M71" s="2"/>
      <c r="N71" s="2"/>
      <c r="O71" s="2"/>
      <c r="P71" s="2"/>
      <c r="Q71" s="2"/>
    </row>
    <row r="72" spans="1:17" ht="15.75" customHeight="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</row>
    <row r="73" spans="1:17" ht="15.75" customHeight="1" x14ac:dyDescent="0.25">
      <c r="A73" s="2"/>
      <c r="B73" s="2"/>
      <c r="C73" s="2"/>
      <c r="D73" s="2"/>
      <c r="E73" s="33"/>
      <c r="F73" s="2"/>
      <c r="G73" s="2"/>
      <c r="H73" s="2"/>
      <c r="I73" s="2"/>
      <c r="J73" s="2"/>
      <c r="K73" s="16"/>
      <c r="L73" s="16"/>
      <c r="M73" s="2"/>
      <c r="N73" s="2"/>
      <c r="O73" s="2"/>
      <c r="P73" s="2"/>
      <c r="Q73" s="2"/>
    </row>
    <row r="74" spans="1:17" ht="15.75" customHeight="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16"/>
      <c r="L74" s="16"/>
      <c r="M74" s="2"/>
      <c r="N74" s="2"/>
      <c r="O74" s="2"/>
      <c r="P74" s="2"/>
      <c r="Q74" s="2"/>
    </row>
    <row r="75" spans="1:17" ht="15.7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16"/>
      <c r="L75" s="16"/>
      <c r="M75" s="2"/>
      <c r="N75" s="2"/>
      <c r="O75" s="2"/>
      <c r="P75" s="2"/>
      <c r="Q75" s="2"/>
    </row>
    <row r="76" spans="1:17" ht="15.7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</row>
    <row r="77" spans="1:17" ht="15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 ht="15.7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17" ht="15.7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3" t="s">
        <v>126</v>
      </c>
      <c r="L79" s="23" t="s">
        <v>127</v>
      </c>
      <c r="M79" s="23" t="s">
        <v>128</v>
      </c>
      <c r="N79" s="23" t="s">
        <v>129</v>
      </c>
      <c r="O79" s="2"/>
      <c r="P79" s="2"/>
      <c r="Q79" s="2"/>
    </row>
    <row r="80" spans="1:17" ht="15.7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9">
        <v>0</v>
      </c>
      <c r="L80" s="29">
        <v>0</v>
      </c>
      <c r="M80" s="32">
        <f>K80+L80</f>
        <v>0</v>
      </c>
      <c r="N80" s="32">
        <f>M80-M63</f>
        <v>0</v>
      </c>
      <c r="O80" s="2"/>
      <c r="P80" s="2"/>
      <c r="Q80" s="2"/>
    </row>
    <row r="81" spans="1:17" ht="15.7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35">
        <v>0</v>
      </c>
      <c r="L81" s="35">
        <f>L80-N80</f>
        <v>0</v>
      </c>
      <c r="M81" s="32">
        <f>K81+L81</f>
        <v>0</v>
      </c>
      <c r="N81" s="32">
        <f>N80/2</f>
        <v>0</v>
      </c>
      <c r="O81" s="2"/>
      <c r="P81" s="2"/>
      <c r="Q81" s="2"/>
    </row>
    <row r="82" spans="1:17" ht="15.7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</row>
    <row r="83" spans="1:17" ht="15.7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1:17" ht="15.7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1:17" ht="15.7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1:17" ht="15.7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1:17" ht="15.7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1:17" ht="15.7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1:17" ht="15.7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1:17" ht="15.7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1:17" ht="15.7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1:17" ht="15.7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1:17" ht="15.7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1:17" ht="15.7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1:17" ht="15.7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1:17" ht="15.7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1:17" ht="15.7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1:17" ht="15.7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1:17" ht="15.7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spans="1:17" ht="15.7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</sheetData>
  <mergeCells count="37">
    <mergeCell ref="L11:L12"/>
    <mergeCell ref="M11:N11"/>
    <mergeCell ref="A1:J1"/>
    <mergeCell ref="A2:J2"/>
    <mergeCell ref="A3:J3"/>
    <mergeCell ref="A4:J4"/>
    <mergeCell ref="A5:B5"/>
    <mergeCell ref="C5:J5"/>
    <mergeCell ref="A6:B6"/>
    <mergeCell ref="C6:J6"/>
    <mergeCell ref="A7:B7"/>
    <mergeCell ref="C7:J7"/>
    <mergeCell ref="A8:B8"/>
    <mergeCell ref="C8:J8"/>
    <mergeCell ref="A9:B9"/>
    <mergeCell ref="C9:J9"/>
    <mergeCell ref="A10:B10"/>
    <mergeCell ref="C10:J10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A61:D61"/>
    <mergeCell ref="E61:J61"/>
    <mergeCell ref="A71:D71"/>
    <mergeCell ref="A62:G62"/>
    <mergeCell ref="A63:D64"/>
    <mergeCell ref="E63:G63"/>
    <mergeCell ref="E64:G64"/>
    <mergeCell ref="A66:J66"/>
    <mergeCell ref="H67:J67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0"/>
  <sheetViews>
    <sheetView topLeftCell="F1" workbookViewId="0">
      <selection activeCell="L11" sqref="L11:N38"/>
    </sheetView>
  </sheetViews>
  <sheetFormatPr defaultColWidth="14.42578125" defaultRowHeight="15" x14ac:dyDescent="0.25"/>
  <cols>
    <col min="1" max="1" width="10.5703125" style="79" customWidth="1"/>
    <col min="2" max="2" width="18.5703125" style="79" customWidth="1"/>
    <col min="3" max="4" width="12.7109375" style="79" customWidth="1"/>
    <col min="5" max="5" width="14.7109375" style="79" customWidth="1"/>
    <col min="6" max="6" width="12.42578125" style="79" customWidth="1"/>
    <col min="7" max="7" width="15.140625" style="79" customWidth="1"/>
    <col min="8" max="9" width="12.7109375" style="79" customWidth="1"/>
    <col min="10" max="10" width="15" style="79" customWidth="1"/>
    <col min="11" max="11" width="9.140625" style="79" customWidth="1"/>
    <col min="12" max="12" width="13" style="79" customWidth="1"/>
    <col min="13" max="13" width="12.7109375" style="79" customWidth="1"/>
    <col min="14" max="14" width="14.28515625" style="79" customWidth="1"/>
    <col min="15" max="15" width="7.85546875" style="79" customWidth="1"/>
    <col min="16" max="17" width="9.140625" style="79" customWidth="1"/>
    <col min="18" max="16384" width="14.42578125" style="79"/>
  </cols>
  <sheetData>
    <row r="1" spans="1:17" ht="24" x14ac:dyDescent="0.4">
      <c r="A1" s="101" t="s">
        <v>0</v>
      </c>
      <c r="B1" s="102"/>
      <c r="C1" s="102"/>
      <c r="D1" s="102"/>
      <c r="E1" s="102"/>
      <c r="F1" s="102"/>
      <c r="G1" s="102"/>
      <c r="H1" s="102"/>
      <c r="I1" s="102"/>
      <c r="J1" s="103"/>
      <c r="K1" s="1"/>
      <c r="L1" s="2"/>
      <c r="M1" s="2"/>
      <c r="N1" s="2"/>
      <c r="O1" s="3"/>
      <c r="P1" s="4" t="s">
        <v>1</v>
      </c>
      <c r="Q1" s="2"/>
    </row>
    <row r="2" spans="1:17" ht="18.75" x14ac:dyDescent="0.3">
      <c r="A2" s="104" t="s">
        <v>2</v>
      </c>
      <c r="B2" s="102"/>
      <c r="C2" s="102"/>
      <c r="D2" s="102"/>
      <c r="E2" s="102"/>
      <c r="F2" s="102"/>
      <c r="G2" s="102"/>
      <c r="H2" s="102"/>
      <c r="I2" s="102"/>
      <c r="J2" s="103"/>
      <c r="K2" s="2"/>
      <c r="L2" s="2"/>
      <c r="M2" s="2"/>
      <c r="N2" s="2"/>
      <c r="O2" s="5"/>
      <c r="P2" s="4" t="s">
        <v>3</v>
      </c>
      <c r="Q2" s="2"/>
    </row>
    <row r="3" spans="1:17" ht="18.75" customHeight="1" x14ac:dyDescent="0.25">
      <c r="A3" s="105" t="s">
        <v>231</v>
      </c>
      <c r="B3" s="106"/>
      <c r="C3" s="106"/>
      <c r="D3" s="106"/>
      <c r="E3" s="106"/>
      <c r="F3" s="106"/>
      <c r="G3" s="106"/>
      <c r="H3" s="106"/>
      <c r="I3" s="106"/>
      <c r="J3" s="107"/>
      <c r="K3" s="6"/>
      <c r="L3" s="6"/>
      <c r="N3" s="6"/>
      <c r="O3" s="6"/>
      <c r="P3" s="6"/>
      <c r="Q3" s="6"/>
    </row>
    <row r="4" spans="1:17" ht="24" x14ac:dyDescent="0.4">
      <c r="A4" s="101" t="s">
        <v>4</v>
      </c>
      <c r="B4" s="102"/>
      <c r="C4" s="102"/>
      <c r="D4" s="102"/>
      <c r="E4" s="102"/>
      <c r="F4" s="102"/>
      <c r="G4" s="102"/>
      <c r="H4" s="102"/>
      <c r="I4" s="102"/>
      <c r="J4" s="103"/>
      <c r="K4" s="2"/>
      <c r="L4" s="2"/>
      <c r="M4" s="6"/>
      <c r="N4" s="2"/>
      <c r="O4" s="2"/>
      <c r="P4" s="2"/>
      <c r="Q4" s="2"/>
    </row>
    <row r="5" spans="1:17" x14ac:dyDescent="0.25">
      <c r="A5" s="108" t="s">
        <v>5</v>
      </c>
      <c r="B5" s="103"/>
      <c r="C5" s="109" t="s">
        <v>6</v>
      </c>
      <c r="D5" s="102"/>
      <c r="E5" s="102"/>
      <c r="F5" s="102"/>
      <c r="G5" s="102"/>
      <c r="H5" s="102"/>
      <c r="I5" s="102"/>
      <c r="J5" s="103"/>
      <c r="K5" s="2"/>
      <c r="L5" s="2"/>
      <c r="M5" s="2"/>
      <c r="N5" s="2"/>
      <c r="O5" s="2"/>
      <c r="P5" s="2"/>
      <c r="Q5" s="2"/>
    </row>
    <row r="6" spans="1:17" ht="45" customHeight="1" x14ac:dyDescent="0.25">
      <c r="A6" s="110" t="s">
        <v>7</v>
      </c>
      <c r="B6" s="103"/>
      <c r="C6" s="111" t="s">
        <v>8</v>
      </c>
      <c r="D6" s="102"/>
      <c r="E6" s="102"/>
      <c r="F6" s="102"/>
      <c r="G6" s="102"/>
      <c r="H6" s="102"/>
      <c r="I6" s="102"/>
      <c r="J6" s="103"/>
      <c r="K6" s="2"/>
      <c r="L6" s="2"/>
      <c r="M6" s="2"/>
      <c r="N6" s="2"/>
      <c r="O6" s="2"/>
      <c r="P6" s="2"/>
      <c r="Q6" s="2"/>
    </row>
    <row r="7" spans="1:17" x14ac:dyDescent="0.25">
      <c r="A7" s="110" t="s">
        <v>9</v>
      </c>
      <c r="B7" s="103"/>
      <c r="C7" s="112" t="s">
        <v>10</v>
      </c>
      <c r="D7" s="102"/>
      <c r="E7" s="102"/>
      <c r="F7" s="102"/>
      <c r="G7" s="102"/>
      <c r="H7" s="102"/>
      <c r="I7" s="102"/>
      <c r="J7" s="103"/>
      <c r="K7" s="2"/>
      <c r="L7" s="2"/>
      <c r="M7" s="2"/>
      <c r="N7" s="2"/>
      <c r="O7" s="2"/>
      <c r="P7" s="2"/>
      <c r="Q7" s="2"/>
    </row>
    <row r="8" spans="1:17" x14ac:dyDescent="0.25">
      <c r="A8" s="110" t="s">
        <v>11</v>
      </c>
      <c r="B8" s="103"/>
      <c r="C8" s="112" t="s">
        <v>12</v>
      </c>
      <c r="D8" s="102"/>
      <c r="E8" s="102"/>
      <c r="F8" s="102"/>
      <c r="G8" s="102"/>
      <c r="H8" s="102"/>
      <c r="I8" s="102"/>
      <c r="J8" s="103"/>
      <c r="K8" s="2"/>
      <c r="L8" s="2"/>
      <c r="M8" s="2"/>
      <c r="N8" s="2"/>
      <c r="O8" s="2"/>
      <c r="P8" s="2"/>
      <c r="Q8" s="2"/>
    </row>
    <row r="9" spans="1:17" x14ac:dyDescent="0.25">
      <c r="A9" s="113" t="s">
        <v>13</v>
      </c>
      <c r="B9" s="103"/>
      <c r="C9" s="114" t="s">
        <v>232</v>
      </c>
      <c r="D9" s="115"/>
      <c r="E9" s="115"/>
      <c r="F9" s="115"/>
      <c r="G9" s="115"/>
      <c r="H9" s="115"/>
      <c r="I9" s="115"/>
      <c r="J9" s="116"/>
      <c r="K9" s="6"/>
      <c r="L9" s="6"/>
      <c r="M9" s="6"/>
      <c r="N9" s="6"/>
      <c r="O9" s="6"/>
      <c r="P9" s="6"/>
      <c r="Q9" s="6"/>
    </row>
    <row r="10" spans="1:17" x14ac:dyDescent="0.25">
      <c r="A10" s="110" t="s">
        <v>14</v>
      </c>
      <c r="B10" s="103"/>
      <c r="C10" s="114"/>
      <c r="D10" s="115"/>
      <c r="E10" s="115"/>
      <c r="F10" s="115"/>
      <c r="G10" s="115"/>
      <c r="H10" s="115"/>
      <c r="I10" s="115"/>
      <c r="J10" s="116"/>
      <c r="K10" s="2"/>
      <c r="L10" s="2"/>
      <c r="M10" s="2"/>
      <c r="N10" s="2"/>
      <c r="O10" s="2"/>
      <c r="P10" s="2"/>
      <c r="Q10" s="2"/>
    </row>
    <row r="11" spans="1:17" ht="33" customHeight="1" x14ac:dyDescent="0.25">
      <c r="A11" s="117" t="s">
        <v>15</v>
      </c>
      <c r="B11" s="117" t="s">
        <v>16</v>
      </c>
      <c r="C11" s="119" t="s">
        <v>17</v>
      </c>
      <c r="D11" s="119" t="s">
        <v>18</v>
      </c>
      <c r="E11" s="117" t="s">
        <v>19</v>
      </c>
      <c r="F11" s="117" t="s">
        <v>15</v>
      </c>
      <c r="G11" s="117" t="s">
        <v>16</v>
      </c>
      <c r="H11" s="119" t="s">
        <v>17</v>
      </c>
      <c r="I11" s="119" t="s">
        <v>18</v>
      </c>
      <c r="J11" s="117" t="s">
        <v>19</v>
      </c>
      <c r="K11" s="2"/>
      <c r="L11" s="147" t="s">
        <v>16</v>
      </c>
      <c r="M11" s="148" t="s">
        <v>287</v>
      </c>
      <c r="N11" s="148"/>
      <c r="O11" s="2"/>
      <c r="P11" s="2"/>
      <c r="Q11" s="2"/>
    </row>
    <row r="12" spans="1:17" ht="13.5" customHeight="1" x14ac:dyDescent="0.25">
      <c r="A12" s="118"/>
      <c r="B12" s="118"/>
      <c r="C12" s="118"/>
      <c r="D12" s="118"/>
      <c r="E12" s="118"/>
      <c r="F12" s="118"/>
      <c r="G12" s="118"/>
      <c r="H12" s="118"/>
      <c r="I12" s="118"/>
      <c r="J12" s="118"/>
      <c r="K12" s="2"/>
      <c r="L12" s="147"/>
      <c r="M12" s="7" t="s">
        <v>17</v>
      </c>
      <c r="N12" s="2" t="s">
        <v>18</v>
      </c>
      <c r="O12" s="2"/>
      <c r="P12" s="2"/>
      <c r="Q12" s="2"/>
    </row>
    <row r="13" spans="1:17" x14ac:dyDescent="0.25">
      <c r="A13" s="8">
        <v>1</v>
      </c>
      <c r="B13" s="9" t="s">
        <v>20</v>
      </c>
      <c r="C13" s="37">
        <v>0</v>
      </c>
      <c r="D13" s="10">
        <v>210</v>
      </c>
      <c r="E13" s="11">
        <f t="shared" ref="E13:E60" si="0">SUM(C13,D13)</f>
        <v>210</v>
      </c>
      <c r="F13" s="8">
        <v>49</v>
      </c>
      <c r="G13" s="12" t="s">
        <v>21</v>
      </c>
      <c r="H13" s="37">
        <v>0</v>
      </c>
      <c r="I13" s="10">
        <v>210</v>
      </c>
      <c r="J13" s="8">
        <f t="shared" ref="J13:J60" si="1">SUM(H13,I13)</f>
        <v>210</v>
      </c>
      <c r="K13" s="2"/>
      <c r="L13" s="2"/>
      <c r="M13" s="7"/>
      <c r="N13" s="7"/>
      <c r="O13" s="2"/>
      <c r="P13" s="2"/>
      <c r="Q13" s="2"/>
    </row>
    <row r="14" spans="1:17" x14ac:dyDescent="0.25">
      <c r="A14" s="8">
        <f t="shared" ref="A14:A36" si="2">A13+1</f>
        <v>2</v>
      </c>
      <c r="B14" s="9" t="s">
        <v>22</v>
      </c>
      <c r="C14" s="37">
        <v>0</v>
      </c>
      <c r="D14" s="10">
        <v>210</v>
      </c>
      <c r="E14" s="11">
        <f t="shared" si="0"/>
        <v>210</v>
      </c>
      <c r="F14" s="8">
        <f t="shared" ref="F14:F36" si="3">F13+1</f>
        <v>50</v>
      </c>
      <c r="G14" s="12" t="s">
        <v>23</v>
      </c>
      <c r="H14" s="37">
        <v>0</v>
      </c>
      <c r="I14" s="10">
        <v>210</v>
      </c>
      <c r="J14" s="8">
        <f t="shared" si="1"/>
        <v>210</v>
      </c>
      <c r="K14" s="2"/>
      <c r="L14" s="2" t="s">
        <v>20</v>
      </c>
      <c r="M14" s="7">
        <f>AVERAGE(C13:C16)</f>
        <v>0</v>
      </c>
      <c r="N14" s="7">
        <f>AVERAGE(D13:D16)</f>
        <v>210</v>
      </c>
      <c r="O14" s="2"/>
      <c r="P14" s="2"/>
      <c r="Q14" s="2"/>
    </row>
    <row r="15" spans="1:17" x14ac:dyDescent="0.25">
      <c r="A15" s="8">
        <f t="shared" si="2"/>
        <v>3</v>
      </c>
      <c r="B15" s="9" t="s">
        <v>24</v>
      </c>
      <c r="C15" s="37">
        <v>0</v>
      </c>
      <c r="D15" s="10">
        <v>210</v>
      </c>
      <c r="E15" s="11">
        <f t="shared" si="0"/>
        <v>210</v>
      </c>
      <c r="F15" s="8">
        <f t="shared" si="3"/>
        <v>51</v>
      </c>
      <c r="G15" s="12" t="s">
        <v>25</v>
      </c>
      <c r="H15" s="37">
        <v>0</v>
      </c>
      <c r="I15" s="10">
        <v>210</v>
      </c>
      <c r="J15" s="8">
        <f t="shared" si="1"/>
        <v>210</v>
      </c>
      <c r="K15" s="2"/>
      <c r="L15" s="2" t="s">
        <v>28</v>
      </c>
      <c r="M15" s="7">
        <f>AVERAGE(C17:C20)</f>
        <v>0</v>
      </c>
      <c r="N15" s="7">
        <f>AVERAGE(D17:D20)</f>
        <v>210</v>
      </c>
      <c r="O15" s="2"/>
      <c r="P15" s="2"/>
      <c r="Q15" s="2"/>
    </row>
    <row r="16" spans="1:17" x14ac:dyDescent="0.25">
      <c r="A16" s="8">
        <f t="shared" si="2"/>
        <v>4</v>
      </c>
      <c r="B16" s="9" t="s">
        <v>26</v>
      </c>
      <c r="C16" s="37">
        <v>0</v>
      </c>
      <c r="D16" s="10">
        <v>210</v>
      </c>
      <c r="E16" s="11">
        <f t="shared" si="0"/>
        <v>210</v>
      </c>
      <c r="F16" s="8">
        <f t="shared" si="3"/>
        <v>52</v>
      </c>
      <c r="G16" s="12" t="s">
        <v>27</v>
      </c>
      <c r="H16" s="37">
        <v>0</v>
      </c>
      <c r="I16" s="10">
        <v>210</v>
      </c>
      <c r="J16" s="8">
        <f t="shared" si="1"/>
        <v>210</v>
      </c>
      <c r="K16" s="2"/>
      <c r="L16" s="2" t="s">
        <v>36</v>
      </c>
      <c r="M16" s="7">
        <f>AVERAGE(C21:C24)</f>
        <v>0</v>
      </c>
      <c r="N16" s="7">
        <f>AVERAGE(D21:D24)</f>
        <v>210</v>
      </c>
      <c r="O16" s="2"/>
      <c r="P16" s="2"/>
      <c r="Q16" s="2"/>
    </row>
    <row r="17" spans="1:17" x14ac:dyDescent="0.25">
      <c r="A17" s="8">
        <f t="shared" si="2"/>
        <v>5</v>
      </c>
      <c r="B17" s="9" t="s">
        <v>28</v>
      </c>
      <c r="C17" s="37">
        <v>0</v>
      </c>
      <c r="D17" s="10">
        <v>210</v>
      </c>
      <c r="E17" s="11">
        <f t="shared" si="0"/>
        <v>210</v>
      </c>
      <c r="F17" s="8">
        <f t="shared" si="3"/>
        <v>53</v>
      </c>
      <c r="G17" s="12" t="s">
        <v>29</v>
      </c>
      <c r="H17" s="37">
        <v>0</v>
      </c>
      <c r="I17" s="10">
        <v>210</v>
      </c>
      <c r="J17" s="8">
        <f t="shared" si="1"/>
        <v>210</v>
      </c>
      <c r="K17" s="2"/>
      <c r="L17" s="2" t="s">
        <v>44</v>
      </c>
      <c r="M17" s="7">
        <f>AVERAGE(C25:C28)</f>
        <v>0</v>
      </c>
      <c r="N17" s="7">
        <f>AVERAGE(D25:D28)</f>
        <v>210</v>
      </c>
      <c r="O17" s="2"/>
      <c r="P17" s="2"/>
      <c r="Q17" s="2"/>
    </row>
    <row r="18" spans="1:17" x14ac:dyDescent="0.25">
      <c r="A18" s="8">
        <f t="shared" si="2"/>
        <v>6</v>
      </c>
      <c r="B18" s="9" t="s">
        <v>30</v>
      </c>
      <c r="C18" s="37">
        <v>0</v>
      </c>
      <c r="D18" s="10">
        <v>210</v>
      </c>
      <c r="E18" s="11">
        <f t="shared" si="0"/>
        <v>210</v>
      </c>
      <c r="F18" s="8">
        <f t="shared" si="3"/>
        <v>54</v>
      </c>
      <c r="G18" s="12" t="s">
        <v>31</v>
      </c>
      <c r="H18" s="37">
        <v>0</v>
      </c>
      <c r="I18" s="10">
        <v>210</v>
      </c>
      <c r="J18" s="8">
        <f t="shared" si="1"/>
        <v>210</v>
      </c>
      <c r="K18" s="2"/>
      <c r="L18" s="2" t="s">
        <v>52</v>
      </c>
      <c r="M18" s="7">
        <f>AVERAGE(C29:C32)</f>
        <v>0</v>
      </c>
      <c r="N18" s="7">
        <f>AVERAGE(D29:D32)</f>
        <v>210</v>
      </c>
      <c r="O18" s="2"/>
      <c r="P18" s="2"/>
      <c r="Q18" s="2"/>
    </row>
    <row r="19" spans="1:17" x14ac:dyDescent="0.25">
      <c r="A19" s="8">
        <f t="shared" si="2"/>
        <v>7</v>
      </c>
      <c r="B19" s="9" t="s">
        <v>32</v>
      </c>
      <c r="C19" s="37">
        <v>0</v>
      </c>
      <c r="D19" s="10">
        <v>210</v>
      </c>
      <c r="E19" s="11">
        <f t="shared" si="0"/>
        <v>210</v>
      </c>
      <c r="F19" s="8">
        <f t="shared" si="3"/>
        <v>55</v>
      </c>
      <c r="G19" s="12" t="s">
        <v>33</v>
      </c>
      <c r="H19" s="37">
        <v>0</v>
      </c>
      <c r="I19" s="10">
        <v>210</v>
      </c>
      <c r="J19" s="8">
        <f t="shared" si="1"/>
        <v>210</v>
      </c>
      <c r="K19" s="2"/>
      <c r="L19" s="2" t="s">
        <v>60</v>
      </c>
      <c r="M19" s="7">
        <f>AVERAGE(C33:C36)</f>
        <v>0</v>
      </c>
      <c r="N19" s="7">
        <f>AVERAGE(D33:D36)</f>
        <v>210</v>
      </c>
      <c r="O19" s="2"/>
      <c r="P19" s="2"/>
      <c r="Q19" s="2"/>
    </row>
    <row r="20" spans="1:17" x14ac:dyDescent="0.25">
      <c r="A20" s="8">
        <f t="shared" si="2"/>
        <v>8</v>
      </c>
      <c r="B20" s="9" t="s">
        <v>34</v>
      </c>
      <c r="C20" s="37">
        <v>0</v>
      </c>
      <c r="D20" s="10">
        <v>210</v>
      </c>
      <c r="E20" s="11">
        <f t="shared" si="0"/>
        <v>210</v>
      </c>
      <c r="F20" s="8">
        <f t="shared" si="3"/>
        <v>56</v>
      </c>
      <c r="G20" s="12" t="s">
        <v>35</v>
      </c>
      <c r="H20" s="37">
        <v>0</v>
      </c>
      <c r="I20" s="10">
        <v>210</v>
      </c>
      <c r="J20" s="8">
        <f t="shared" si="1"/>
        <v>210</v>
      </c>
      <c r="K20" s="2"/>
      <c r="L20" s="2" t="s">
        <v>68</v>
      </c>
      <c r="M20" s="7">
        <f>AVERAGE(C37:C40)</f>
        <v>0</v>
      </c>
      <c r="N20" s="7">
        <f>AVERAGE(D37:D40)</f>
        <v>210</v>
      </c>
      <c r="O20" s="2"/>
      <c r="P20" s="2"/>
      <c r="Q20" s="2"/>
    </row>
    <row r="21" spans="1:17" ht="15.75" customHeight="1" x14ac:dyDescent="0.25">
      <c r="A21" s="8">
        <f t="shared" si="2"/>
        <v>9</v>
      </c>
      <c r="B21" s="9" t="s">
        <v>36</v>
      </c>
      <c r="C21" s="37">
        <v>0</v>
      </c>
      <c r="D21" s="10">
        <v>210</v>
      </c>
      <c r="E21" s="11">
        <f t="shared" si="0"/>
        <v>210</v>
      </c>
      <c r="F21" s="8">
        <f t="shared" si="3"/>
        <v>57</v>
      </c>
      <c r="G21" s="12" t="s">
        <v>37</v>
      </c>
      <c r="H21" s="37">
        <v>0</v>
      </c>
      <c r="I21" s="10">
        <v>210</v>
      </c>
      <c r="J21" s="8">
        <f t="shared" si="1"/>
        <v>210</v>
      </c>
      <c r="K21" s="2"/>
      <c r="L21" s="2" t="s">
        <v>76</v>
      </c>
      <c r="M21" s="7">
        <f>AVERAGE(C41:C44)</f>
        <v>0</v>
      </c>
      <c r="N21" s="7">
        <f>AVERAGE(D41:D44)</f>
        <v>210</v>
      </c>
      <c r="O21" s="2"/>
      <c r="P21" s="2"/>
      <c r="Q21" s="2"/>
    </row>
    <row r="22" spans="1:17" ht="15.75" customHeight="1" x14ac:dyDescent="0.25">
      <c r="A22" s="8">
        <f t="shared" si="2"/>
        <v>10</v>
      </c>
      <c r="B22" s="9" t="s">
        <v>38</v>
      </c>
      <c r="C22" s="37">
        <v>0</v>
      </c>
      <c r="D22" s="10">
        <v>210</v>
      </c>
      <c r="E22" s="11">
        <f t="shared" si="0"/>
        <v>210</v>
      </c>
      <c r="F22" s="8">
        <f t="shared" si="3"/>
        <v>58</v>
      </c>
      <c r="G22" s="12" t="s">
        <v>39</v>
      </c>
      <c r="H22" s="37">
        <v>0</v>
      </c>
      <c r="I22" s="10">
        <v>210</v>
      </c>
      <c r="J22" s="8">
        <f t="shared" si="1"/>
        <v>210</v>
      </c>
      <c r="K22" s="2"/>
      <c r="L22" s="2" t="s">
        <v>84</v>
      </c>
      <c r="M22" s="7">
        <f>AVERAGE(C45:C48)</f>
        <v>0</v>
      </c>
      <c r="N22" s="7">
        <f>AVERAGE(D45:D48)</f>
        <v>210</v>
      </c>
      <c r="O22" s="2"/>
      <c r="P22" s="2"/>
      <c r="Q22" s="2"/>
    </row>
    <row r="23" spans="1:17" ht="15.75" customHeight="1" x14ac:dyDescent="0.25">
      <c r="A23" s="8">
        <f t="shared" si="2"/>
        <v>11</v>
      </c>
      <c r="B23" s="9" t="s">
        <v>40</v>
      </c>
      <c r="C23" s="37">
        <v>0</v>
      </c>
      <c r="D23" s="10">
        <v>210</v>
      </c>
      <c r="E23" s="11">
        <f t="shared" si="0"/>
        <v>210</v>
      </c>
      <c r="F23" s="8">
        <f t="shared" si="3"/>
        <v>59</v>
      </c>
      <c r="G23" s="12" t="s">
        <v>41</v>
      </c>
      <c r="H23" s="37">
        <v>0</v>
      </c>
      <c r="I23" s="10">
        <v>210</v>
      </c>
      <c r="J23" s="8">
        <f t="shared" si="1"/>
        <v>210</v>
      </c>
      <c r="K23" s="2"/>
      <c r="L23" s="2" t="s">
        <v>92</v>
      </c>
      <c r="M23" s="7">
        <f>AVERAGE(C49:C52)</f>
        <v>0</v>
      </c>
      <c r="N23" s="7">
        <f>AVERAGE(D49:D52)</f>
        <v>210</v>
      </c>
      <c r="O23" s="2"/>
      <c r="P23" s="2"/>
      <c r="Q23" s="2"/>
    </row>
    <row r="24" spans="1:17" ht="15.75" customHeight="1" x14ac:dyDescent="0.25">
      <c r="A24" s="8">
        <f t="shared" si="2"/>
        <v>12</v>
      </c>
      <c r="B24" s="9" t="s">
        <v>42</v>
      </c>
      <c r="C24" s="37">
        <v>0</v>
      </c>
      <c r="D24" s="10">
        <v>210</v>
      </c>
      <c r="E24" s="11">
        <f t="shared" si="0"/>
        <v>210</v>
      </c>
      <c r="F24" s="8">
        <f t="shared" si="3"/>
        <v>60</v>
      </c>
      <c r="G24" s="12" t="s">
        <v>43</v>
      </c>
      <c r="H24" s="37">
        <v>0</v>
      </c>
      <c r="I24" s="10">
        <v>210</v>
      </c>
      <c r="J24" s="8">
        <f t="shared" si="1"/>
        <v>210</v>
      </c>
      <c r="K24" s="2"/>
      <c r="L24" s="13" t="s">
        <v>100</v>
      </c>
      <c r="M24" s="7">
        <f>AVERAGE(C53:C56)</f>
        <v>0</v>
      </c>
      <c r="N24" s="7">
        <f>AVERAGE(D53:D56)</f>
        <v>210</v>
      </c>
      <c r="O24" s="2"/>
      <c r="P24" s="2"/>
      <c r="Q24" s="2"/>
    </row>
    <row r="25" spans="1:17" ht="15.75" customHeight="1" x14ac:dyDescent="0.25">
      <c r="A25" s="8">
        <f t="shared" si="2"/>
        <v>13</v>
      </c>
      <c r="B25" s="9" t="s">
        <v>44</v>
      </c>
      <c r="C25" s="37">
        <v>0</v>
      </c>
      <c r="D25" s="10">
        <v>210</v>
      </c>
      <c r="E25" s="11">
        <f t="shared" si="0"/>
        <v>210</v>
      </c>
      <c r="F25" s="8">
        <f t="shared" si="3"/>
        <v>61</v>
      </c>
      <c r="G25" s="12" t="s">
        <v>45</v>
      </c>
      <c r="H25" s="37">
        <v>0</v>
      </c>
      <c r="I25" s="10">
        <v>210</v>
      </c>
      <c r="J25" s="8">
        <f t="shared" si="1"/>
        <v>210</v>
      </c>
      <c r="K25" s="2"/>
      <c r="L25" s="16" t="s">
        <v>108</v>
      </c>
      <c r="M25" s="7">
        <f>AVERAGE(C57:C60)</f>
        <v>0</v>
      </c>
      <c r="N25" s="7">
        <f>AVERAGE(D57:D60)</f>
        <v>210</v>
      </c>
      <c r="O25" s="2"/>
      <c r="P25" s="2"/>
      <c r="Q25" s="2"/>
    </row>
    <row r="26" spans="1:17" ht="15.75" customHeight="1" x14ac:dyDescent="0.25">
      <c r="A26" s="8">
        <f t="shared" si="2"/>
        <v>14</v>
      </c>
      <c r="B26" s="9" t="s">
        <v>46</v>
      </c>
      <c r="C26" s="37">
        <v>0</v>
      </c>
      <c r="D26" s="10">
        <v>210</v>
      </c>
      <c r="E26" s="11">
        <f t="shared" si="0"/>
        <v>210</v>
      </c>
      <c r="F26" s="8">
        <f t="shared" si="3"/>
        <v>62</v>
      </c>
      <c r="G26" s="12" t="s">
        <v>47</v>
      </c>
      <c r="H26" s="37">
        <v>0</v>
      </c>
      <c r="I26" s="10">
        <v>210</v>
      </c>
      <c r="J26" s="8">
        <f t="shared" si="1"/>
        <v>210</v>
      </c>
      <c r="K26" s="2"/>
      <c r="L26" s="16" t="s">
        <v>21</v>
      </c>
      <c r="M26" s="7">
        <f>AVERAGE(H13:H16)</f>
        <v>0</v>
      </c>
      <c r="N26" s="7">
        <f>AVERAGE(I13:I16)</f>
        <v>210</v>
      </c>
      <c r="O26" s="2"/>
      <c r="P26" s="2"/>
      <c r="Q26" s="2"/>
    </row>
    <row r="27" spans="1:17" ht="15.75" customHeight="1" x14ac:dyDescent="0.25">
      <c r="A27" s="8">
        <f t="shared" si="2"/>
        <v>15</v>
      </c>
      <c r="B27" s="9" t="s">
        <v>48</v>
      </c>
      <c r="C27" s="37">
        <v>0</v>
      </c>
      <c r="D27" s="10">
        <v>210</v>
      </c>
      <c r="E27" s="11">
        <f t="shared" si="0"/>
        <v>210</v>
      </c>
      <c r="F27" s="8">
        <f t="shared" si="3"/>
        <v>63</v>
      </c>
      <c r="G27" s="12" t="s">
        <v>49</v>
      </c>
      <c r="H27" s="37">
        <v>0</v>
      </c>
      <c r="I27" s="10">
        <v>210</v>
      </c>
      <c r="J27" s="8">
        <f t="shared" si="1"/>
        <v>210</v>
      </c>
      <c r="K27" s="2"/>
      <c r="L27" s="24" t="s">
        <v>29</v>
      </c>
      <c r="M27" s="7">
        <f>AVERAGE(H17:H20)</f>
        <v>0</v>
      </c>
      <c r="N27" s="7">
        <f>AVERAGE(I17:I20)</f>
        <v>210</v>
      </c>
      <c r="O27" s="2"/>
      <c r="P27" s="2"/>
      <c r="Q27" s="2"/>
    </row>
    <row r="28" spans="1:17" ht="15.75" customHeight="1" x14ac:dyDescent="0.25">
      <c r="A28" s="8">
        <f t="shared" si="2"/>
        <v>16</v>
      </c>
      <c r="B28" s="9" t="s">
        <v>50</v>
      </c>
      <c r="C28" s="37">
        <v>0</v>
      </c>
      <c r="D28" s="10">
        <v>210</v>
      </c>
      <c r="E28" s="11">
        <f t="shared" si="0"/>
        <v>210</v>
      </c>
      <c r="F28" s="8">
        <f t="shared" si="3"/>
        <v>64</v>
      </c>
      <c r="G28" s="12" t="s">
        <v>51</v>
      </c>
      <c r="H28" s="37">
        <v>0</v>
      </c>
      <c r="I28" s="10">
        <v>210</v>
      </c>
      <c r="J28" s="8">
        <f t="shared" si="1"/>
        <v>210</v>
      </c>
      <c r="K28" s="2"/>
      <c r="L28" s="2" t="s">
        <v>37</v>
      </c>
      <c r="M28" s="7">
        <f>AVERAGE(H21:H24)</f>
        <v>0</v>
      </c>
      <c r="N28" s="7">
        <f>AVERAGE(I21:I24)</f>
        <v>210</v>
      </c>
      <c r="O28" s="2"/>
      <c r="P28" s="2"/>
      <c r="Q28" s="2"/>
    </row>
    <row r="29" spans="1:17" ht="15.75" customHeight="1" x14ac:dyDescent="0.25">
      <c r="A29" s="8">
        <f t="shared" si="2"/>
        <v>17</v>
      </c>
      <c r="B29" s="9" t="s">
        <v>52</v>
      </c>
      <c r="C29" s="37">
        <v>0</v>
      </c>
      <c r="D29" s="10">
        <v>210</v>
      </c>
      <c r="E29" s="11">
        <f t="shared" si="0"/>
        <v>210</v>
      </c>
      <c r="F29" s="8">
        <f t="shared" si="3"/>
        <v>65</v>
      </c>
      <c r="G29" s="12" t="s">
        <v>53</v>
      </c>
      <c r="H29" s="37">
        <v>0</v>
      </c>
      <c r="I29" s="10">
        <v>210</v>
      </c>
      <c r="J29" s="8">
        <f t="shared" si="1"/>
        <v>210</v>
      </c>
      <c r="K29" s="2"/>
      <c r="L29" s="2" t="s">
        <v>45</v>
      </c>
      <c r="M29" s="7">
        <f>AVERAGE(H25:H28)</f>
        <v>0</v>
      </c>
      <c r="N29" s="7">
        <f>AVERAGE(I25:I28)</f>
        <v>210</v>
      </c>
      <c r="O29" s="2"/>
      <c r="P29" s="2"/>
      <c r="Q29" s="2"/>
    </row>
    <row r="30" spans="1:17" ht="15.75" customHeight="1" x14ac:dyDescent="0.25">
      <c r="A30" s="8">
        <f t="shared" si="2"/>
        <v>18</v>
      </c>
      <c r="B30" s="9" t="s">
        <v>54</v>
      </c>
      <c r="C30" s="37">
        <v>0</v>
      </c>
      <c r="D30" s="10">
        <v>210</v>
      </c>
      <c r="E30" s="11">
        <f t="shared" si="0"/>
        <v>210</v>
      </c>
      <c r="F30" s="8">
        <f t="shared" si="3"/>
        <v>66</v>
      </c>
      <c r="G30" s="12" t="s">
        <v>55</v>
      </c>
      <c r="H30" s="37">
        <v>0</v>
      </c>
      <c r="I30" s="10">
        <v>210</v>
      </c>
      <c r="J30" s="8">
        <f t="shared" si="1"/>
        <v>210</v>
      </c>
      <c r="K30" s="2"/>
      <c r="L30" s="2" t="s">
        <v>53</v>
      </c>
      <c r="M30" s="7">
        <f>AVERAGE(H29:H32)</f>
        <v>0</v>
      </c>
      <c r="N30" s="7">
        <f>AVERAGE(I29:I32)</f>
        <v>210</v>
      </c>
      <c r="O30" s="2"/>
      <c r="P30" s="2"/>
      <c r="Q30" s="2"/>
    </row>
    <row r="31" spans="1:17" ht="15.75" customHeight="1" x14ac:dyDescent="0.25">
      <c r="A31" s="8">
        <f t="shared" si="2"/>
        <v>19</v>
      </c>
      <c r="B31" s="9" t="s">
        <v>56</v>
      </c>
      <c r="C31" s="37">
        <v>0</v>
      </c>
      <c r="D31" s="10">
        <v>210</v>
      </c>
      <c r="E31" s="11">
        <f t="shared" si="0"/>
        <v>210</v>
      </c>
      <c r="F31" s="8">
        <f t="shared" si="3"/>
        <v>67</v>
      </c>
      <c r="G31" s="12" t="s">
        <v>57</v>
      </c>
      <c r="H31" s="37">
        <v>0</v>
      </c>
      <c r="I31" s="10">
        <v>210</v>
      </c>
      <c r="J31" s="8">
        <f t="shared" si="1"/>
        <v>210</v>
      </c>
      <c r="K31" s="2"/>
      <c r="L31" s="2" t="s">
        <v>61</v>
      </c>
      <c r="M31" s="7">
        <f>AVERAGE(H33:H36)</f>
        <v>0</v>
      </c>
      <c r="N31" s="7">
        <f>AVERAGE(I33:I36)</f>
        <v>210</v>
      </c>
      <c r="O31" s="2"/>
      <c r="P31" s="2"/>
      <c r="Q31" s="2"/>
    </row>
    <row r="32" spans="1:17" ht="15.75" customHeight="1" x14ac:dyDescent="0.25">
      <c r="A32" s="8">
        <f t="shared" si="2"/>
        <v>20</v>
      </c>
      <c r="B32" s="9" t="s">
        <v>58</v>
      </c>
      <c r="C32" s="37">
        <v>0</v>
      </c>
      <c r="D32" s="10">
        <v>210</v>
      </c>
      <c r="E32" s="11">
        <f t="shared" si="0"/>
        <v>210</v>
      </c>
      <c r="F32" s="8">
        <f t="shared" si="3"/>
        <v>68</v>
      </c>
      <c r="G32" s="12" t="s">
        <v>59</v>
      </c>
      <c r="H32" s="37">
        <v>0</v>
      </c>
      <c r="I32" s="10">
        <v>210</v>
      </c>
      <c r="J32" s="8">
        <f t="shared" si="1"/>
        <v>210</v>
      </c>
      <c r="K32" s="2"/>
      <c r="L32" s="2" t="s">
        <v>69</v>
      </c>
      <c r="M32" s="7">
        <f>AVERAGE(H37:H40)</f>
        <v>0</v>
      </c>
      <c r="N32" s="7">
        <f>AVERAGE(I37:I40)</f>
        <v>210</v>
      </c>
      <c r="O32" s="2"/>
      <c r="P32" s="2"/>
      <c r="Q32" s="2"/>
    </row>
    <row r="33" spans="1:17" ht="15.75" customHeight="1" x14ac:dyDescent="0.25">
      <c r="A33" s="8">
        <f t="shared" si="2"/>
        <v>21</v>
      </c>
      <c r="B33" s="9" t="s">
        <v>60</v>
      </c>
      <c r="C33" s="37">
        <v>0</v>
      </c>
      <c r="D33" s="10">
        <v>210</v>
      </c>
      <c r="E33" s="11">
        <f t="shared" si="0"/>
        <v>210</v>
      </c>
      <c r="F33" s="8">
        <f t="shared" si="3"/>
        <v>69</v>
      </c>
      <c r="G33" s="12" t="s">
        <v>61</v>
      </c>
      <c r="H33" s="37">
        <v>0</v>
      </c>
      <c r="I33" s="10">
        <v>210</v>
      </c>
      <c r="J33" s="8">
        <f t="shared" si="1"/>
        <v>210</v>
      </c>
      <c r="K33" s="2"/>
      <c r="L33" s="2" t="s">
        <v>77</v>
      </c>
      <c r="M33" s="7">
        <f>AVERAGE(H41:H44)</f>
        <v>0</v>
      </c>
      <c r="N33" s="7">
        <f>AVERAGE(I41:I44)</f>
        <v>210</v>
      </c>
      <c r="O33" s="2"/>
      <c r="P33" s="2"/>
      <c r="Q33" s="2"/>
    </row>
    <row r="34" spans="1:17" ht="15.75" customHeight="1" x14ac:dyDescent="0.25">
      <c r="A34" s="8">
        <f t="shared" si="2"/>
        <v>22</v>
      </c>
      <c r="B34" s="9" t="s">
        <v>62</v>
      </c>
      <c r="C34" s="37">
        <v>0</v>
      </c>
      <c r="D34" s="10">
        <v>210</v>
      </c>
      <c r="E34" s="11">
        <f t="shared" si="0"/>
        <v>210</v>
      </c>
      <c r="F34" s="8">
        <f t="shared" si="3"/>
        <v>70</v>
      </c>
      <c r="G34" s="12" t="s">
        <v>63</v>
      </c>
      <c r="H34" s="37">
        <v>0</v>
      </c>
      <c r="I34" s="10">
        <v>210</v>
      </c>
      <c r="J34" s="8">
        <f t="shared" si="1"/>
        <v>210</v>
      </c>
      <c r="K34" s="2"/>
      <c r="L34" s="2" t="s">
        <v>85</v>
      </c>
      <c r="M34" s="7">
        <f>AVERAGE(H45:H48)</f>
        <v>0</v>
      </c>
      <c r="N34" s="7">
        <f>AVERAGE(I45:I48)</f>
        <v>210</v>
      </c>
      <c r="O34" s="2"/>
      <c r="P34" s="2"/>
      <c r="Q34" s="2"/>
    </row>
    <row r="35" spans="1:17" ht="15.75" customHeight="1" x14ac:dyDescent="0.25">
      <c r="A35" s="8">
        <f t="shared" si="2"/>
        <v>23</v>
      </c>
      <c r="B35" s="9" t="s">
        <v>64</v>
      </c>
      <c r="C35" s="37">
        <v>0</v>
      </c>
      <c r="D35" s="10">
        <v>210</v>
      </c>
      <c r="E35" s="11">
        <f t="shared" si="0"/>
        <v>210</v>
      </c>
      <c r="F35" s="8">
        <f t="shared" si="3"/>
        <v>71</v>
      </c>
      <c r="G35" s="12" t="s">
        <v>65</v>
      </c>
      <c r="H35" s="37">
        <v>0</v>
      </c>
      <c r="I35" s="10">
        <v>210</v>
      </c>
      <c r="J35" s="8">
        <f t="shared" si="1"/>
        <v>210</v>
      </c>
      <c r="K35" s="2"/>
      <c r="L35" s="2" t="s">
        <v>93</v>
      </c>
      <c r="M35" s="7">
        <f>AVERAGE(H49:H52)</f>
        <v>0</v>
      </c>
      <c r="N35" s="7">
        <f>AVERAGE(I49:I52)</f>
        <v>210</v>
      </c>
      <c r="O35" s="2"/>
      <c r="P35" s="2"/>
      <c r="Q35" s="2"/>
    </row>
    <row r="36" spans="1:17" ht="15.75" customHeight="1" x14ac:dyDescent="0.25">
      <c r="A36" s="8">
        <f t="shared" si="2"/>
        <v>24</v>
      </c>
      <c r="B36" s="9" t="s">
        <v>66</v>
      </c>
      <c r="C36" s="37">
        <v>0</v>
      </c>
      <c r="D36" s="10">
        <v>210</v>
      </c>
      <c r="E36" s="11">
        <f t="shared" si="0"/>
        <v>210</v>
      </c>
      <c r="F36" s="8">
        <f t="shared" si="3"/>
        <v>72</v>
      </c>
      <c r="G36" s="12" t="s">
        <v>67</v>
      </c>
      <c r="H36" s="37">
        <v>0</v>
      </c>
      <c r="I36" s="10">
        <v>210</v>
      </c>
      <c r="J36" s="8">
        <f t="shared" si="1"/>
        <v>210</v>
      </c>
      <c r="K36" s="2"/>
      <c r="L36" s="100" t="s">
        <v>101</v>
      </c>
      <c r="M36" s="7">
        <f>AVERAGE(H53:H56)</f>
        <v>0</v>
      </c>
      <c r="N36" s="7">
        <f>AVERAGE(I53:I56)</f>
        <v>210</v>
      </c>
      <c r="O36" s="2"/>
      <c r="P36" s="2"/>
      <c r="Q36" s="2"/>
    </row>
    <row r="37" spans="1:17" ht="15.75" customHeight="1" x14ac:dyDescent="0.25">
      <c r="A37" s="8">
        <v>25</v>
      </c>
      <c r="B37" s="9" t="s">
        <v>68</v>
      </c>
      <c r="C37" s="37">
        <v>0</v>
      </c>
      <c r="D37" s="10">
        <v>210</v>
      </c>
      <c r="E37" s="11">
        <f t="shared" si="0"/>
        <v>210</v>
      </c>
      <c r="F37" s="8">
        <v>73</v>
      </c>
      <c r="G37" s="12" t="s">
        <v>69</v>
      </c>
      <c r="H37" s="37">
        <v>0</v>
      </c>
      <c r="I37" s="10">
        <v>210</v>
      </c>
      <c r="J37" s="8">
        <f t="shared" si="1"/>
        <v>210</v>
      </c>
      <c r="K37" s="2"/>
      <c r="L37" s="100" t="s">
        <v>109</v>
      </c>
      <c r="M37" s="7">
        <f>AVERAGE(H57:H60)</f>
        <v>0</v>
      </c>
      <c r="N37" s="7">
        <f>AVERAGE(I57:I60)</f>
        <v>210</v>
      </c>
      <c r="O37" s="2"/>
      <c r="P37" s="2"/>
      <c r="Q37" s="2"/>
    </row>
    <row r="38" spans="1:17" ht="15.75" customHeight="1" x14ac:dyDescent="0.25">
      <c r="A38" s="8">
        <f t="shared" ref="A38:A60" si="4">A37+1</f>
        <v>26</v>
      </c>
      <c r="B38" s="9" t="s">
        <v>70</v>
      </c>
      <c r="C38" s="37">
        <v>0</v>
      </c>
      <c r="D38" s="10">
        <v>210</v>
      </c>
      <c r="E38" s="8">
        <f t="shared" si="0"/>
        <v>210</v>
      </c>
      <c r="F38" s="8">
        <f t="shared" ref="F38:F60" si="5">F37+1</f>
        <v>74</v>
      </c>
      <c r="G38" s="12" t="s">
        <v>71</v>
      </c>
      <c r="H38" s="37">
        <v>0</v>
      </c>
      <c r="I38" s="10">
        <v>210</v>
      </c>
      <c r="J38" s="8">
        <f t="shared" si="1"/>
        <v>210</v>
      </c>
      <c r="K38" s="2"/>
      <c r="L38" s="100" t="s">
        <v>288</v>
      </c>
      <c r="M38" s="100">
        <f>AVERAGE(M14:M37)</f>
        <v>0</v>
      </c>
      <c r="N38" s="100">
        <f>AVERAGE(N14:N37)</f>
        <v>210</v>
      </c>
      <c r="O38" s="2"/>
      <c r="P38" s="2"/>
      <c r="Q38" s="2"/>
    </row>
    <row r="39" spans="1:17" ht="15.75" customHeight="1" x14ac:dyDescent="0.25">
      <c r="A39" s="8">
        <f t="shared" si="4"/>
        <v>27</v>
      </c>
      <c r="B39" s="9" t="s">
        <v>72</v>
      </c>
      <c r="C39" s="37">
        <v>0</v>
      </c>
      <c r="D39" s="10">
        <v>210</v>
      </c>
      <c r="E39" s="8">
        <f t="shared" si="0"/>
        <v>210</v>
      </c>
      <c r="F39" s="8">
        <f t="shared" si="5"/>
        <v>75</v>
      </c>
      <c r="G39" s="12" t="s">
        <v>73</v>
      </c>
      <c r="H39" s="37">
        <v>0</v>
      </c>
      <c r="I39" s="10">
        <v>210</v>
      </c>
      <c r="J39" s="8">
        <f t="shared" si="1"/>
        <v>210</v>
      </c>
      <c r="K39" s="2"/>
      <c r="L39" s="2"/>
      <c r="M39" s="2"/>
      <c r="N39" s="2"/>
      <c r="O39" s="2"/>
      <c r="P39" s="2"/>
      <c r="Q39" s="2"/>
    </row>
    <row r="40" spans="1:17" ht="15.75" customHeight="1" x14ac:dyDescent="0.25">
      <c r="A40" s="8">
        <f t="shared" si="4"/>
        <v>28</v>
      </c>
      <c r="B40" s="9" t="s">
        <v>74</v>
      </c>
      <c r="C40" s="37">
        <v>0</v>
      </c>
      <c r="D40" s="10">
        <v>210</v>
      </c>
      <c r="E40" s="8">
        <f t="shared" si="0"/>
        <v>210</v>
      </c>
      <c r="F40" s="8">
        <f t="shared" si="5"/>
        <v>76</v>
      </c>
      <c r="G40" s="12" t="s">
        <v>75</v>
      </c>
      <c r="H40" s="37">
        <v>0</v>
      </c>
      <c r="I40" s="10">
        <v>210</v>
      </c>
      <c r="J40" s="8">
        <f t="shared" si="1"/>
        <v>210</v>
      </c>
      <c r="K40" s="2"/>
      <c r="L40" s="2"/>
      <c r="M40" s="2"/>
      <c r="N40" s="2"/>
      <c r="O40" s="2"/>
      <c r="P40" s="2"/>
      <c r="Q40" s="2"/>
    </row>
    <row r="41" spans="1:17" ht="15.75" customHeight="1" x14ac:dyDescent="0.25">
      <c r="A41" s="8">
        <f t="shared" si="4"/>
        <v>29</v>
      </c>
      <c r="B41" s="9" t="s">
        <v>76</v>
      </c>
      <c r="C41" s="37">
        <v>0</v>
      </c>
      <c r="D41" s="10">
        <v>210</v>
      </c>
      <c r="E41" s="8">
        <f t="shared" si="0"/>
        <v>210</v>
      </c>
      <c r="F41" s="8">
        <f t="shared" si="5"/>
        <v>77</v>
      </c>
      <c r="G41" s="12" t="s">
        <v>77</v>
      </c>
      <c r="H41" s="37">
        <v>0</v>
      </c>
      <c r="I41" s="10">
        <v>210</v>
      </c>
      <c r="J41" s="8">
        <f t="shared" si="1"/>
        <v>210</v>
      </c>
      <c r="K41" s="2"/>
      <c r="L41" s="2"/>
      <c r="M41" s="2"/>
      <c r="N41" s="2"/>
      <c r="O41" s="2"/>
      <c r="P41" s="2"/>
      <c r="Q41" s="2"/>
    </row>
    <row r="42" spans="1:17" ht="15.75" customHeight="1" x14ac:dyDescent="0.25">
      <c r="A42" s="8">
        <f t="shared" si="4"/>
        <v>30</v>
      </c>
      <c r="B42" s="9" t="s">
        <v>78</v>
      </c>
      <c r="C42" s="37">
        <v>0</v>
      </c>
      <c r="D42" s="10">
        <v>210</v>
      </c>
      <c r="E42" s="8">
        <f t="shared" si="0"/>
        <v>210</v>
      </c>
      <c r="F42" s="8">
        <f t="shared" si="5"/>
        <v>78</v>
      </c>
      <c r="G42" s="12" t="s">
        <v>79</v>
      </c>
      <c r="H42" s="37">
        <v>0</v>
      </c>
      <c r="I42" s="10">
        <v>210</v>
      </c>
      <c r="J42" s="8">
        <f t="shared" si="1"/>
        <v>210</v>
      </c>
      <c r="K42" s="2"/>
      <c r="L42" s="2"/>
      <c r="M42" s="2"/>
      <c r="N42" s="2"/>
      <c r="O42" s="2"/>
      <c r="P42" s="2"/>
      <c r="Q42" s="2"/>
    </row>
    <row r="43" spans="1:17" ht="15.75" customHeight="1" x14ac:dyDescent="0.25">
      <c r="A43" s="8">
        <f t="shared" si="4"/>
        <v>31</v>
      </c>
      <c r="B43" s="9" t="s">
        <v>80</v>
      </c>
      <c r="C43" s="37">
        <v>0</v>
      </c>
      <c r="D43" s="10">
        <v>210</v>
      </c>
      <c r="E43" s="8">
        <f t="shared" si="0"/>
        <v>210</v>
      </c>
      <c r="F43" s="8">
        <f t="shared" si="5"/>
        <v>79</v>
      </c>
      <c r="G43" s="12" t="s">
        <v>81</v>
      </c>
      <c r="H43" s="37">
        <v>0</v>
      </c>
      <c r="I43" s="10">
        <v>210</v>
      </c>
      <c r="J43" s="8">
        <f t="shared" si="1"/>
        <v>210</v>
      </c>
      <c r="K43" s="2"/>
      <c r="L43" s="2"/>
      <c r="M43" s="2"/>
      <c r="N43" s="2"/>
      <c r="O43" s="2"/>
      <c r="P43" s="2"/>
      <c r="Q43" s="2"/>
    </row>
    <row r="44" spans="1:17" ht="15.75" customHeight="1" x14ac:dyDescent="0.25">
      <c r="A44" s="8">
        <f t="shared" si="4"/>
        <v>32</v>
      </c>
      <c r="B44" s="9" t="s">
        <v>82</v>
      </c>
      <c r="C44" s="37">
        <v>0</v>
      </c>
      <c r="D44" s="10">
        <v>210</v>
      </c>
      <c r="E44" s="8">
        <f t="shared" si="0"/>
        <v>210</v>
      </c>
      <c r="F44" s="8">
        <f t="shared" si="5"/>
        <v>80</v>
      </c>
      <c r="G44" s="12" t="s">
        <v>83</v>
      </c>
      <c r="H44" s="37">
        <v>0</v>
      </c>
      <c r="I44" s="10">
        <v>210</v>
      </c>
      <c r="J44" s="8">
        <f t="shared" si="1"/>
        <v>210</v>
      </c>
      <c r="K44" s="2"/>
      <c r="L44" s="2"/>
      <c r="M44" s="2"/>
      <c r="N44" s="2"/>
      <c r="O44" s="2"/>
      <c r="P44" s="2"/>
      <c r="Q44" s="2"/>
    </row>
    <row r="45" spans="1:17" ht="15.75" customHeight="1" x14ac:dyDescent="0.25">
      <c r="A45" s="8">
        <f t="shared" si="4"/>
        <v>33</v>
      </c>
      <c r="B45" s="9" t="s">
        <v>84</v>
      </c>
      <c r="C45" s="37">
        <v>0</v>
      </c>
      <c r="D45" s="10">
        <v>210</v>
      </c>
      <c r="E45" s="8">
        <f t="shared" si="0"/>
        <v>210</v>
      </c>
      <c r="F45" s="8">
        <f t="shared" si="5"/>
        <v>81</v>
      </c>
      <c r="G45" s="12" t="s">
        <v>85</v>
      </c>
      <c r="H45" s="37">
        <v>0</v>
      </c>
      <c r="I45" s="10">
        <v>210</v>
      </c>
      <c r="J45" s="8">
        <f t="shared" si="1"/>
        <v>210</v>
      </c>
      <c r="K45" s="2"/>
      <c r="L45" s="2"/>
      <c r="M45" s="2"/>
      <c r="N45" s="2"/>
      <c r="O45" s="2"/>
      <c r="P45" s="2"/>
      <c r="Q45" s="2"/>
    </row>
    <row r="46" spans="1:17" ht="15.75" customHeight="1" x14ac:dyDescent="0.25">
      <c r="A46" s="8">
        <f t="shared" si="4"/>
        <v>34</v>
      </c>
      <c r="B46" s="9" t="s">
        <v>86</v>
      </c>
      <c r="C46" s="37">
        <v>0</v>
      </c>
      <c r="D46" s="10">
        <v>210</v>
      </c>
      <c r="E46" s="8">
        <f t="shared" si="0"/>
        <v>210</v>
      </c>
      <c r="F46" s="8">
        <f t="shared" si="5"/>
        <v>82</v>
      </c>
      <c r="G46" s="12" t="s">
        <v>87</v>
      </c>
      <c r="H46" s="37">
        <v>0</v>
      </c>
      <c r="I46" s="10">
        <v>210</v>
      </c>
      <c r="J46" s="8">
        <f t="shared" si="1"/>
        <v>210</v>
      </c>
      <c r="K46" s="2"/>
      <c r="L46" s="2"/>
      <c r="M46" s="2"/>
      <c r="N46" s="2"/>
      <c r="O46" s="2"/>
      <c r="P46" s="2"/>
      <c r="Q46" s="2"/>
    </row>
    <row r="47" spans="1:17" ht="15.75" customHeight="1" x14ac:dyDescent="0.25">
      <c r="A47" s="8">
        <f t="shared" si="4"/>
        <v>35</v>
      </c>
      <c r="B47" s="9" t="s">
        <v>88</v>
      </c>
      <c r="C47" s="37">
        <v>0</v>
      </c>
      <c r="D47" s="10">
        <v>210</v>
      </c>
      <c r="E47" s="8">
        <f t="shared" si="0"/>
        <v>210</v>
      </c>
      <c r="F47" s="8">
        <f t="shared" si="5"/>
        <v>83</v>
      </c>
      <c r="G47" s="12" t="s">
        <v>89</v>
      </c>
      <c r="H47" s="37">
        <v>0</v>
      </c>
      <c r="I47" s="10">
        <v>210</v>
      </c>
      <c r="J47" s="8">
        <f t="shared" si="1"/>
        <v>210</v>
      </c>
      <c r="K47" s="2"/>
      <c r="L47" s="2"/>
      <c r="M47" s="2"/>
      <c r="N47" s="2"/>
      <c r="O47" s="2"/>
      <c r="P47" s="2"/>
      <c r="Q47" s="2"/>
    </row>
    <row r="48" spans="1:17" ht="15.75" customHeight="1" x14ac:dyDescent="0.25">
      <c r="A48" s="8">
        <f t="shared" si="4"/>
        <v>36</v>
      </c>
      <c r="B48" s="9" t="s">
        <v>90</v>
      </c>
      <c r="C48" s="37">
        <v>0</v>
      </c>
      <c r="D48" s="10">
        <v>210</v>
      </c>
      <c r="E48" s="8">
        <f t="shared" si="0"/>
        <v>210</v>
      </c>
      <c r="F48" s="8">
        <f t="shared" si="5"/>
        <v>84</v>
      </c>
      <c r="G48" s="12" t="s">
        <v>91</v>
      </c>
      <c r="H48" s="37">
        <v>0</v>
      </c>
      <c r="I48" s="10">
        <v>210</v>
      </c>
      <c r="J48" s="8">
        <f t="shared" si="1"/>
        <v>210</v>
      </c>
      <c r="K48" s="2"/>
      <c r="L48" s="2"/>
      <c r="M48" s="2"/>
      <c r="N48" s="2"/>
      <c r="O48" s="2"/>
      <c r="P48" s="2"/>
      <c r="Q48" s="2"/>
    </row>
    <row r="49" spans="1:17" ht="15.75" customHeight="1" x14ac:dyDescent="0.25">
      <c r="A49" s="8">
        <f t="shared" si="4"/>
        <v>37</v>
      </c>
      <c r="B49" s="9" t="s">
        <v>92</v>
      </c>
      <c r="C49" s="37">
        <v>0</v>
      </c>
      <c r="D49" s="10">
        <v>210</v>
      </c>
      <c r="E49" s="8">
        <f t="shared" si="0"/>
        <v>210</v>
      </c>
      <c r="F49" s="8">
        <f t="shared" si="5"/>
        <v>85</v>
      </c>
      <c r="G49" s="12" t="s">
        <v>93</v>
      </c>
      <c r="H49" s="37">
        <v>0</v>
      </c>
      <c r="I49" s="10">
        <v>210</v>
      </c>
      <c r="J49" s="8">
        <f t="shared" si="1"/>
        <v>210</v>
      </c>
      <c r="K49" s="2"/>
      <c r="L49" s="2"/>
      <c r="M49" s="2"/>
      <c r="N49" s="2"/>
      <c r="O49" s="2"/>
      <c r="P49" s="2"/>
      <c r="Q49" s="2"/>
    </row>
    <row r="50" spans="1:17" ht="15.75" customHeight="1" x14ac:dyDescent="0.25">
      <c r="A50" s="8">
        <f t="shared" si="4"/>
        <v>38</v>
      </c>
      <c r="B50" s="12" t="s">
        <v>94</v>
      </c>
      <c r="C50" s="37">
        <v>0</v>
      </c>
      <c r="D50" s="10">
        <v>210</v>
      </c>
      <c r="E50" s="8">
        <f t="shared" si="0"/>
        <v>210</v>
      </c>
      <c r="F50" s="8">
        <f t="shared" si="5"/>
        <v>86</v>
      </c>
      <c r="G50" s="12" t="s">
        <v>95</v>
      </c>
      <c r="H50" s="37">
        <v>0</v>
      </c>
      <c r="I50" s="10">
        <v>210</v>
      </c>
      <c r="J50" s="8">
        <f t="shared" si="1"/>
        <v>210</v>
      </c>
      <c r="K50" s="2"/>
      <c r="L50" s="2"/>
      <c r="M50" s="2"/>
      <c r="N50" s="2"/>
      <c r="O50" s="2"/>
      <c r="P50" s="2"/>
      <c r="Q50" s="2"/>
    </row>
    <row r="51" spans="1:17" ht="15.75" customHeight="1" x14ac:dyDescent="0.25">
      <c r="A51" s="8">
        <f t="shared" si="4"/>
        <v>39</v>
      </c>
      <c r="B51" s="12" t="s">
        <v>96</v>
      </c>
      <c r="C51" s="37">
        <v>0</v>
      </c>
      <c r="D51" s="10">
        <v>210</v>
      </c>
      <c r="E51" s="8">
        <f t="shared" si="0"/>
        <v>210</v>
      </c>
      <c r="F51" s="8">
        <f t="shared" si="5"/>
        <v>87</v>
      </c>
      <c r="G51" s="12" t="s">
        <v>97</v>
      </c>
      <c r="H51" s="37">
        <v>0</v>
      </c>
      <c r="I51" s="10">
        <v>210</v>
      </c>
      <c r="J51" s="8">
        <f t="shared" si="1"/>
        <v>210</v>
      </c>
      <c r="K51" s="2"/>
      <c r="L51" s="2"/>
      <c r="M51" s="2"/>
      <c r="N51" s="2"/>
      <c r="O51" s="2"/>
      <c r="P51" s="2"/>
      <c r="Q51" s="2"/>
    </row>
    <row r="52" spans="1:17" ht="15.75" customHeight="1" x14ac:dyDescent="0.25">
      <c r="A52" s="8">
        <f t="shared" si="4"/>
        <v>40</v>
      </c>
      <c r="B52" s="12" t="s">
        <v>98</v>
      </c>
      <c r="C52" s="37">
        <v>0</v>
      </c>
      <c r="D52" s="10">
        <v>210</v>
      </c>
      <c r="E52" s="8">
        <f t="shared" si="0"/>
        <v>210</v>
      </c>
      <c r="F52" s="8">
        <f t="shared" si="5"/>
        <v>88</v>
      </c>
      <c r="G52" s="12" t="s">
        <v>99</v>
      </c>
      <c r="H52" s="37">
        <v>0</v>
      </c>
      <c r="I52" s="10">
        <v>210</v>
      </c>
      <c r="J52" s="8">
        <f t="shared" si="1"/>
        <v>210</v>
      </c>
      <c r="K52" s="2"/>
      <c r="L52" s="2"/>
      <c r="M52" s="2"/>
      <c r="N52" s="2"/>
      <c r="O52" s="2"/>
      <c r="P52" s="2"/>
      <c r="Q52" s="2"/>
    </row>
    <row r="53" spans="1:17" ht="15.75" customHeight="1" x14ac:dyDescent="0.25">
      <c r="A53" s="8">
        <f t="shared" si="4"/>
        <v>41</v>
      </c>
      <c r="B53" s="12" t="s">
        <v>100</v>
      </c>
      <c r="C53" s="37">
        <v>0</v>
      </c>
      <c r="D53" s="10">
        <v>210</v>
      </c>
      <c r="E53" s="8">
        <f t="shared" si="0"/>
        <v>210</v>
      </c>
      <c r="F53" s="8">
        <f t="shared" si="5"/>
        <v>89</v>
      </c>
      <c r="G53" s="12" t="s">
        <v>101</v>
      </c>
      <c r="H53" s="37">
        <v>0</v>
      </c>
      <c r="I53" s="10">
        <v>210</v>
      </c>
      <c r="J53" s="8">
        <f t="shared" si="1"/>
        <v>210</v>
      </c>
      <c r="K53" s="2"/>
      <c r="L53" s="13"/>
      <c r="M53" s="13"/>
      <c r="N53" s="13"/>
      <c r="O53" s="2"/>
      <c r="P53" s="2"/>
      <c r="Q53" s="2"/>
    </row>
    <row r="54" spans="1:17" ht="15.75" customHeight="1" x14ac:dyDescent="0.25">
      <c r="A54" s="8">
        <f t="shared" si="4"/>
        <v>42</v>
      </c>
      <c r="B54" s="12" t="s">
        <v>102</v>
      </c>
      <c r="C54" s="37">
        <v>0</v>
      </c>
      <c r="D54" s="10">
        <v>210</v>
      </c>
      <c r="E54" s="8">
        <f t="shared" si="0"/>
        <v>210</v>
      </c>
      <c r="F54" s="8">
        <f t="shared" si="5"/>
        <v>90</v>
      </c>
      <c r="G54" s="12" t="s">
        <v>103</v>
      </c>
      <c r="H54" s="37">
        <v>0</v>
      </c>
      <c r="I54" s="10">
        <v>210</v>
      </c>
      <c r="J54" s="8">
        <f t="shared" si="1"/>
        <v>210</v>
      </c>
      <c r="K54" s="2"/>
      <c r="L54" s="13"/>
      <c r="M54" s="13"/>
      <c r="N54" s="13"/>
      <c r="O54" s="2"/>
      <c r="P54" s="2"/>
      <c r="Q54" s="2"/>
    </row>
    <row r="55" spans="1:17" ht="15.75" customHeight="1" x14ac:dyDescent="0.25">
      <c r="A55" s="8">
        <f t="shared" si="4"/>
        <v>43</v>
      </c>
      <c r="B55" s="12" t="s">
        <v>104</v>
      </c>
      <c r="C55" s="37">
        <v>0</v>
      </c>
      <c r="D55" s="10">
        <v>210</v>
      </c>
      <c r="E55" s="8">
        <f t="shared" si="0"/>
        <v>210</v>
      </c>
      <c r="F55" s="8">
        <f t="shared" si="5"/>
        <v>91</v>
      </c>
      <c r="G55" s="12" t="s">
        <v>105</v>
      </c>
      <c r="H55" s="37">
        <v>0</v>
      </c>
      <c r="I55" s="10">
        <v>210</v>
      </c>
      <c r="J55" s="8">
        <f t="shared" si="1"/>
        <v>210</v>
      </c>
      <c r="K55" s="2"/>
      <c r="L55" s="13"/>
      <c r="M55" s="13"/>
      <c r="N55" s="13"/>
      <c r="O55" s="2"/>
      <c r="P55" s="2"/>
      <c r="Q55" s="2"/>
    </row>
    <row r="56" spans="1:17" ht="15.75" customHeight="1" x14ac:dyDescent="0.25">
      <c r="A56" s="8">
        <f t="shared" si="4"/>
        <v>44</v>
      </c>
      <c r="B56" s="12" t="s">
        <v>106</v>
      </c>
      <c r="C56" s="37">
        <v>0</v>
      </c>
      <c r="D56" s="10">
        <v>210</v>
      </c>
      <c r="E56" s="8">
        <f t="shared" si="0"/>
        <v>210</v>
      </c>
      <c r="F56" s="8">
        <f t="shared" si="5"/>
        <v>92</v>
      </c>
      <c r="G56" s="12" t="s">
        <v>107</v>
      </c>
      <c r="H56" s="37">
        <v>0</v>
      </c>
      <c r="I56" s="10">
        <v>210</v>
      </c>
      <c r="J56" s="8">
        <f t="shared" si="1"/>
        <v>210</v>
      </c>
      <c r="K56" s="2"/>
      <c r="L56" s="13"/>
      <c r="M56" s="13"/>
      <c r="N56" s="13"/>
      <c r="O56" s="2"/>
      <c r="P56" s="2"/>
      <c r="Q56" s="2"/>
    </row>
    <row r="57" spans="1:17" ht="15.75" customHeight="1" x14ac:dyDescent="0.25">
      <c r="A57" s="8">
        <f t="shared" si="4"/>
        <v>45</v>
      </c>
      <c r="B57" s="12" t="s">
        <v>108</v>
      </c>
      <c r="C57" s="37">
        <v>0</v>
      </c>
      <c r="D57" s="10">
        <v>210</v>
      </c>
      <c r="E57" s="8">
        <f t="shared" si="0"/>
        <v>210</v>
      </c>
      <c r="F57" s="8">
        <f t="shared" si="5"/>
        <v>93</v>
      </c>
      <c r="G57" s="12" t="s">
        <v>109</v>
      </c>
      <c r="H57" s="37">
        <v>0</v>
      </c>
      <c r="I57" s="10">
        <v>210</v>
      </c>
      <c r="J57" s="8">
        <f t="shared" si="1"/>
        <v>210</v>
      </c>
      <c r="K57" s="2"/>
      <c r="L57" s="14"/>
      <c r="M57" s="13"/>
      <c r="N57" s="15"/>
      <c r="O57" s="2"/>
      <c r="P57" s="2"/>
      <c r="Q57" s="2"/>
    </row>
    <row r="58" spans="1:17" ht="15.75" customHeight="1" x14ac:dyDescent="0.25">
      <c r="A58" s="8">
        <f t="shared" si="4"/>
        <v>46</v>
      </c>
      <c r="B58" s="12" t="s">
        <v>110</v>
      </c>
      <c r="C58" s="37">
        <v>0</v>
      </c>
      <c r="D58" s="10">
        <v>210</v>
      </c>
      <c r="E58" s="8">
        <f t="shared" si="0"/>
        <v>210</v>
      </c>
      <c r="F58" s="8">
        <f t="shared" si="5"/>
        <v>94</v>
      </c>
      <c r="G58" s="12" t="s">
        <v>111</v>
      </c>
      <c r="H58" s="37">
        <v>0</v>
      </c>
      <c r="I58" s="10">
        <v>210</v>
      </c>
      <c r="J58" s="8">
        <f t="shared" si="1"/>
        <v>210</v>
      </c>
      <c r="K58" s="2"/>
      <c r="L58" s="16"/>
      <c r="M58" s="13"/>
      <c r="N58" s="15"/>
      <c r="O58" s="2"/>
      <c r="P58" s="2"/>
      <c r="Q58" s="2"/>
    </row>
    <row r="59" spans="1:17" ht="15.75" customHeight="1" x14ac:dyDescent="0.25">
      <c r="A59" s="17">
        <f t="shared" si="4"/>
        <v>47</v>
      </c>
      <c r="B59" s="18" t="s">
        <v>112</v>
      </c>
      <c r="C59" s="37">
        <v>0</v>
      </c>
      <c r="D59" s="10">
        <v>210</v>
      </c>
      <c r="E59" s="17">
        <f t="shared" si="0"/>
        <v>210</v>
      </c>
      <c r="F59" s="17">
        <f t="shared" si="5"/>
        <v>95</v>
      </c>
      <c r="G59" s="18" t="s">
        <v>113</v>
      </c>
      <c r="H59" s="37">
        <v>0</v>
      </c>
      <c r="I59" s="10">
        <v>210</v>
      </c>
      <c r="J59" s="17">
        <f t="shared" si="1"/>
        <v>210</v>
      </c>
      <c r="K59" s="2"/>
      <c r="L59" s="16"/>
      <c r="M59" s="19"/>
      <c r="N59" s="15"/>
      <c r="O59" s="2"/>
      <c r="P59" s="2"/>
      <c r="Q59" s="2"/>
    </row>
    <row r="60" spans="1:17" ht="15.75" customHeight="1" x14ac:dyDescent="0.25">
      <c r="A60" s="17">
        <f t="shared" si="4"/>
        <v>48</v>
      </c>
      <c r="B60" s="18" t="s">
        <v>114</v>
      </c>
      <c r="C60" s="37">
        <v>0</v>
      </c>
      <c r="D60" s="10">
        <v>210</v>
      </c>
      <c r="E60" s="17">
        <f t="shared" si="0"/>
        <v>210</v>
      </c>
      <c r="F60" s="17">
        <f t="shared" si="5"/>
        <v>96</v>
      </c>
      <c r="G60" s="18" t="s">
        <v>115</v>
      </c>
      <c r="H60" s="37">
        <v>0</v>
      </c>
      <c r="I60" s="10">
        <v>210</v>
      </c>
      <c r="J60" s="17">
        <f t="shared" si="1"/>
        <v>210</v>
      </c>
      <c r="K60" s="2"/>
      <c r="L60" s="16"/>
      <c r="M60" s="19"/>
      <c r="N60" s="2"/>
      <c r="O60" s="2"/>
      <c r="P60" s="2"/>
      <c r="Q60" s="2"/>
    </row>
    <row r="61" spans="1:17" ht="30.75" customHeight="1" x14ac:dyDescent="0.3">
      <c r="A61" s="120" t="s">
        <v>116</v>
      </c>
      <c r="B61" s="121"/>
      <c r="C61" s="121"/>
      <c r="D61" s="122"/>
      <c r="E61" s="123" t="s">
        <v>117</v>
      </c>
      <c r="F61" s="124"/>
      <c r="G61" s="124"/>
      <c r="H61" s="124"/>
      <c r="I61" s="124"/>
      <c r="J61" s="125"/>
      <c r="K61" s="2"/>
      <c r="L61" s="14"/>
      <c r="M61" s="2"/>
      <c r="N61" s="2"/>
      <c r="O61" s="2"/>
      <c r="P61" s="2"/>
      <c r="Q61" s="2"/>
    </row>
    <row r="62" spans="1:17" ht="36" customHeight="1" x14ac:dyDescent="0.25">
      <c r="A62" s="128" t="s">
        <v>130</v>
      </c>
      <c r="B62" s="129"/>
      <c r="C62" s="129"/>
      <c r="D62" s="129"/>
      <c r="E62" s="129"/>
      <c r="F62" s="129"/>
      <c r="G62" s="130"/>
      <c r="H62" s="20" t="s">
        <v>118</v>
      </c>
      <c r="I62" s="20" t="s">
        <v>119</v>
      </c>
      <c r="J62" s="20" t="s">
        <v>120</v>
      </c>
      <c r="K62" s="2"/>
      <c r="L62" s="16"/>
      <c r="M62" s="7"/>
      <c r="N62" s="7"/>
      <c r="O62" s="7"/>
      <c r="P62" s="7"/>
      <c r="Q62" s="7"/>
    </row>
    <row r="63" spans="1:17" ht="22.5" customHeight="1" x14ac:dyDescent="0.25">
      <c r="A63" s="131"/>
      <c r="B63" s="132"/>
      <c r="C63" s="132"/>
      <c r="D63" s="132"/>
      <c r="E63" s="135" t="s">
        <v>233</v>
      </c>
      <c r="F63" s="136"/>
      <c r="G63" s="137"/>
      <c r="H63" s="21">
        <v>0</v>
      </c>
      <c r="I63" s="21">
        <v>4.968</v>
      </c>
      <c r="J63" s="21">
        <f>H63+I63</f>
        <v>4.968</v>
      </c>
      <c r="K63" s="2"/>
      <c r="L63" s="22">
        <v>572</v>
      </c>
      <c r="M63" s="32">
        <f>L63/1000</f>
        <v>0.57199999999999995</v>
      </c>
      <c r="N63" s="4"/>
      <c r="O63" s="7"/>
      <c r="P63" s="7"/>
      <c r="Q63" s="7"/>
    </row>
    <row r="64" spans="1:17" ht="25.5" customHeight="1" x14ac:dyDescent="0.25">
      <c r="A64" s="133"/>
      <c r="B64" s="134"/>
      <c r="C64" s="134"/>
      <c r="D64" s="134"/>
      <c r="E64" s="138" t="s">
        <v>234</v>
      </c>
      <c r="F64" s="139"/>
      <c r="G64" s="140"/>
      <c r="H64" s="36">
        <f>K81</f>
        <v>0</v>
      </c>
      <c r="I64" s="36">
        <f>L81</f>
        <v>0.57199999999999995</v>
      </c>
      <c r="J64" s="36">
        <f>H64+I64</f>
        <v>0.57199999999999995</v>
      </c>
      <c r="K64" s="2"/>
      <c r="L64" s="24"/>
      <c r="M64" s="24"/>
      <c r="N64" s="4"/>
      <c r="O64" s="7"/>
      <c r="P64" s="7"/>
      <c r="Q64" s="7"/>
    </row>
    <row r="65" spans="1:17" ht="16.5" customHeight="1" x14ac:dyDescent="0.25">
      <c r="A65" s="25"/>
      <c r="B65" s="7" t="s">
        <v>121</v>
      </c>
      <c r="C65" s="7"/>
      <c r="D65" s="7"/>
      <c r="E65" s="7"/>
      <c r="F65" s="7"/>
      <c r="G65" s="7"/>
      <c r="H65" s="7"/>
      <c r="I65" s="7"/>
      <c r="J65" s="26"/>
      <c r="K65" s="2"/>
      <c r="L65" s="4"/>
      <c r="M65" s="4"/>
      <c r="N65" s="4"/>
      <c r="O65" s="23" t="s">
        <v>122</v>
      </c>
      <c r="P65" s="23" t="s">
        <v>123</v>
      </c>
      <c r="Q65" s="7"/>
    </row>
    <row r="66" spans="1:17" ht="31.5" customHeight="1" x14ac:dyDescent="0.25">
      <c r="A66" s="141" t="s">
        <v>235</v>
      </c>
      <c r="B66" s="142"/>
      <c r="C66" s="142"/>
      <c r="D66" s="142"/>
      <c r="E66" s="142"/>
      <c r="F66" s="142"/>
      <c r="G66" s="142"/>
      <c r="H66" s="142"/>
      <c r="I66" s="142"/>
      <c r="J66" s="143"/>
      <c r="K66" s="2" t="s">
        <v>124</v>
      </c>
      <c r="L66" s="24"/>
      <c r="M66" s="27">
        <v>2.8000000000000001E-2</v>
      </c>
      <c r="N66" s="28">
        <v>0.52800000000000002</v>
      </c>
      <c r="O66" s="29">
        <f>M66+N66</f>
        <v>0.55600000000000005</v>
      </c>
      <c r="P66" s="29">
        <f>O66/J63*100</f>
        <v>11.191626409017715</v>
      </c>
      <c r="Q66" s="7"/>
    </row>
    <row r="67" spans="1:17" ht="25.5" customHeight="1" x14ac:dyDescent="0.25">
      <c r="A67" s="30"/>
      <c r="B67" s="31"/>
      <c r="C67" s="31"/>
      <c r="D67" s="31"/>
      <c r="E67" s="31"/>
      <c r="F67" s="31"/>
      <c r="G67" s="31"/>
      <c r="H67" s="144" t="s">
        <v>125</v>
      </c>
      <c r="I67" s="145"/>
      <c r="J67" s="146"/>
      <c r="K67" s="2"/>
      <c r="L67" s="4"/>
      <c r="M67" s="29">
        <f>H63+H64</f>
        <v>0</v>
      </c>
      <c r="N67" s="29">
        <f>I63+I64-N66-(2*0.018)-M66</f>
        <v>4.9480000000000013</v>
      </c>
      <c r="O67" s="7"/>
      <c r="P67" s="7"/>
      <c r="Q67" s="7"/>
    </row>
    <row r="68" spans="1:17" ht="33.75" customHeight="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4"/>
      <c r="M68" s="32">
        <f>M67/24</f>
        <v>0</v>
      </c>
      <c r="N68" s="32">
        <f>N67/24</f>
        <v>0.20616666666666672</v>
      </c>
      <c r="O68" s="23"/>
      <c r="P68" s="32">
        <f>M68+N68</f>
        <v>0.20616666666666672</v>
      </c>
      <c r="Q68" s="7"/>
    </row>
    <row r="69" spans="1:17" ht="15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7"/>
      <c r="M69" s="29">
        <f>M68*1000</f>
        <v>0</v>
      </c>
      <c r="N69" s="29">
        <f>N68*1000</f>
        <v>206.16666666666671</v>
      </c>
      <c r="O69" s="23"/>
      <c r="P69" s="29">
        <f>M69+N69</f>
        <v>206.16666666666671</v>
      </c>
      <c r="Q69" s="7"/>
    </row>
    <row r="70" spans="1:17" ht="15.75" customHeight="1" x14ac:dyDescent="0.25">
      <c r="A70" s="2"/>
      <c r="B70" s="2"/>
      <c r="C70" s="2"/>
      <c r="D70" s="2"/>
      <c r="E70" s="2"/>
      <c r="F70" s="2" t="s">
        <v>124</v>
      </c>
      <c r="G70" s="2"/>
      <c r="H70" s="2"/>
      <c r="I70" s="2"/>
      <c r="J70" s="2"/>
      <c r="K70" s="2"/>
      <c r="L70" s="2"/>
      <c r="M70" s="34"/>
      <c r="N70" s="34"/>
      <c r="O70" s="2"/>
      <c r="P70" s="2"/>
      <c r="Q70" s="2"/>
    </row>
    <row r="71" spans="1:17" ht="15.75" customHeight="1" x14ac:dyDescent="0.25">
      <c r="A71" s="126"/>
      <c r="B71" s="127"/>
      <c r="C71" s="127"/>
      <c r="D71" s="127"/>
      <c r="E71" s="78"/>
      <c r="F71" s="2"/>
      <c r="G71" s="2"/>
      <c r="H71" s="2"/>
      <c r="I71" s="2"/>
      <c r="J71" s="78"/>
      <c r="K71" s="2"/>
      <c r="L71" s="2"/>
      <c r="M71" s="2"/>
      <c r="N71" s="2"/>
      <c r="O71" s="2"/>
      <c r="P71" s="2"/>
      <c r="Q71" s="2"/>
    </row>
    <row r="72" spans="1:17" ht="15.75" customHeight="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</row>
    <row r="73" spans="1:17" ht="15.75" customHeight="1" x14ac:dyDescent="0.25">
      <c r="A73" s="2"/>
      <c r="B73" s="2"/>
      <c r="C73" s="2"/>
      <c r="D73" s="2"/>
      <c r="E73" s="33"/>
      <c r="F73" s="2"/>
      <c r="G73" s="2"/>
      <c r="H73" s="2"/>
      <c r="I73" s="2"/>
      <c r="J73" s="2"/>
      <c r="K73" s="16"/>
      <c r="L73" s="16"/>
      <c r="M73" s="2"/>
      <c r="N73" s="2"/>
      <c r="O73" s="2"/>
      <c r="P73" s="2"/>
      <c r="Q73" s="2"/>
    </row>
    <row r="74" spans="1:17" ht="15.75" customHeight="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16"/>
      <c r="L74" s="16"/>
      <c r="M74" s="2"/>
      <c r="N74" s="2"/>
      <c r="O74" s="2"/>
      <c r="P74" s="2"/>
      <c r="Q74" s="2"/>
    </row>
    <row r="75" spans="1:17" ht="15.7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16"/>
      <c r="L75" s="16"/>
      <c r="M75" s="2"/>
      <c r="N75" s="2"/>
      <c r="O75" s="2"/>
      <c r="P75" s="2"/>
      <c r="Q75" s="2"/>
    </row>
    <row r="76" spans="1:17" ht="15.7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</row>
    <row r="77" spans="1:17" ht="15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 ht="15.7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17" ht="15.7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3" t="s">
        <v>126</v>
      </c>
      <c r="L79" s="23" t="s">
        <v>127</v>
      </c>
      <c r="M79" s="23" t="s">
        <v>128</v>
      </c>
      <c r="N79" s="23" t="s">
        <v>129</v>
      </c>
      <c r="O79" s="2"/>
      <c r="P79" s="2"/>
      <c r="Q79" s="2"/>
    </row>
    <row r="80" spans="1:17" ht="15.7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9">
        <v>0</v>
      </c>
      <c r="L80" s="29">
        <v>0.63700000000000001</v>
      </c>
      <c r="M80" s="32">
        <f>K80+L80</f>
        <v>0.63700000000000001</v>
      </c>
      <c r="N80" s="32">
        <f>M80-M63</f>
        <v>6.5000000000000058E-2</v>
      </c>
      <c r="O80" s="2"/>
      <c r="P80" s="2"/>
      <c r="Q80" s="2"/>
    </row>
    <row r="81" spans="1:17" ht="15.7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35">
        <v>0</v>
      </c>
      <c r="L81" s="35">
        <f>L80-N80</f>
        <v>0.57199999999999995</v>
      </c>
      <c r="M81" s="32">
        <f>K81+L81</f>
        <v>0.57199999999999995</v>
      </c>
      <c r="N81" s="32">
        <f>N80/2</f>
        <v>3.2500000000000029E-2</v>
      </c>
      <c r="O81" s="2"/>
      <c r="P81" s="2"/>
      <c r="Q81" s="2"/>
    </row>
    <row r="82" spans="1:17" ht="15.7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</row>
    <row r="83" spans="1:17" ht="15.7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1:17" ht="15.7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1:17" ht="15.7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1:17" ht="15.7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1:17" ht="15.7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1:17" ht="15.7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1:17" ht="15.7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1:17" ht="15.7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1:17" ht="15.7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1:17" ht="15.7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1:17" ht="15.7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1:17" ht="15.7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1:17" ht="15.7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1:17" ht="15.7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1:17" ht="15.7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1:17" ht="15.7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1:17" ht="15.7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spans="1:17" ht="15.7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</sheetData>
  <mergeCells count="37">
    <mergeCell ref="L11:L12"/>
    <mergeCell ref="M11:N11"/>
    <mergeCell ref="A61:D61"/>
    <mergeCell ref="E61:J61"/>
    <mergeCell ref="A71:D71"/>
    <mergeCell ref="A62:G62"/>
    <mergeCell ref="A63:D64"/>
    <mergeCell ref="E63:G63"/>
    <mergeCell ref="E64:G64"/>
    <mergeCell ref="A66:J66"/>
    <mergeCell ref="H67:J67"/>
    <mergeCell ref="A9:B9"/>
    <mergeCell ref="C9:J9"/>
    <mergeCell ref="A10:B10"/>
    <mergeCell ref="C10:J10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A6:B6"/>
    <mergeCell ref="C6:J6"/>
    <mergeCell ref="A7:B7"/>
    <mergeCell ref="C7:J7"/>
    <mergeCell ref="A8:B8"/>
    <mergeCell ref="C8:J8"/>
    <mergeCell ref="A1:J1"/>
    <mergeCell ref="A2:J2"/>
    <mergeCell ref="A3:J3"/>
    <mergeCell ref="A4:J4"/>
    <mergeCell ref="A5:B5"/>
    <mergeCell ref="C5:J5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0"/>
  <sheetViews>
    <sheetView topLeftCell="C1" workbookViewId="0">
      <selection activeCell="L11" sqref="L11:N38"/>
    </sheetView>
  </sheetViews>
  <sheetFormatPr defaultColWidth="14.42578125" defaultRowHeight="15" x14ac:dyDescent="0.25"/>
  <cols>
    <col min="1" max="1" width="10.5703125" style="81" customWidth="1"/>
    <col min="2" max="2" width="18.5703125" style="81" customWidth="1"/>
    <col min="3" max="4" width="12.7109375" style="81" customWidth="1"/>
    <col min="5" max="5" width="14.7109375" style="81" customWidth="1"/>
    <col min="6" max="6" width="12.42578125" style="81" customWidth="1"/>
    <col min="7" max="7" width="15.140625" style="81" customWidth="1"/>
    <col min="8" max="9" width="12.7109375" style="81" customWidth="1"/>
    <col min="10" max="10" width="15" style="81" customWidth="1"/>
    <col min="11" max="11" width="9.140625" style="81" customWidth="1"/>
    <col min="12" max="12" width="13" style="81" customWidth="1"/>
    <col min="13" max="13" width="12.7109375" style="81" customWidth="1"/>
    <col min="14" max="14" width="14.28515625" style="81" customWidth="1"/>
    <col min="15" max="15" width="7.85546875" style="81" customWidth="1"/>
    <col min="16" max="17" width="9.140625" style="81" customWidth="1"/>
    <col min="18" max="16384" width="14.42578125" style="81"/>
  </cols>
  <sheetData>
    <row r="1" spans="1:17" ht="24" x14ac:dyDescent="0.4">
      <c r="A1" s="101" t="s">
        <v>0</v>
      </c>
      <c r="B1" s="102"/>
      <c r="C1" s="102"/>
      <c r="D1" s="102"/>
      <c r="E1" s="102"/>
      <c r="F1" s="102"/>
      <c r="G1" s="102"/>
      <c r="H1" s="102"/>
      <c r="I1" s="102"/>
      <c r="J1" s="103"/>
      <c r="K1" s="1"/>
      <c r="L1" s="2"/>
      <c r="M1" s="2"/>
      <c r="N1" s="2"/>
      <c r="O1" s="3"/>
      <c r="P1" s="4" t="s">
        <v>1</v>
      </c>
      <c r="Q1" s="2"/>
    </row>
    <row r="2" spans="1:17" ht="18.75" x14ac:dyDescent="0.3">
      <c r="A2" s="104" t="s">
        <v>2</v>
      </c>
      <c r="B2" s="102"/>
      <c r="C2" s="102"/>
      <c r="D2" s="102"/>
      <c r="E2" s="102"/>
      <c r="F2" s="102"/>
      <c r="G2" s="102"/>
      <c r="H2" s="102"/>
      <c r="I2" s="102"/>
      <c r="J2" s="103"/>
      <c r="K2" s="2"/>
      <c r="L2" s="2"/>
      <c r="M2" s="2"/>
      <c r="N2" s="2"/>
      <c r="O2" s="5"/>
      <c r="P2" s="4" t="s">
        <v>3</v>
      </c>
      <c r="Q2" s="2"/>
    </row>
    <row r="3" spans="1:17" ht="18.75" customHeight="1" x14ac:dyDescent="0.25">
      <c r="A3" s="105" t="s">
        <v>236</v>
      </c>
      <c r="B3" s="106"/>
      <c r="C3" s="106"/>
      <c r="D3" s="106"/>
      <c r="E3" s="106"/>
      <c r="F3" s="106"/>
      <c r="G3" s="106"/>
      <c r="H3" s="106"/>
      <c r="I3" s="106"/>
      <c r="J3" s="107"/>
      <c r="K3" s="6"/>
      <c r="L3" s="6"/>
      <c r="N3" s="6"/>
      <c r="O3" s="6"/>
      <c r="P3" s="6"/>
      <c r="Q3" s="6"/>
    </row>
    <row r="4" spans="1:17" ht="24" x14ac:dyDescent="0.4">
      <c r="A4" s="101" t="s">
        <v>4</v>
      </c>
      <c r="B4" s="102"/>
      <c r="C4" s="102"/>
      <c r="D4" s="102"/>
      <c r="E4" s="102"/>
      <c r="F4" s="102"/>
      <c r="G4" s="102"/>
      <c r="H4" s="102"/>
      <c r="I4" s="102"/>
      <c r="J4" s="103"/>
      <c r="K4" s="2"/>
      <c r="L4" s="2"/>
      <c r="M4" s="6"/>
      <c r="N4" s="2"/>
      <c r="O4" s="2"/>
      <c r="P4" s="2"/>
      <c r="Q4" s="2"/>
    </row>
    <row r="5" spans="1:17" x14ac:dyDescent="0.25">
      <c r="A5" s="108" t="s">
        <v>5</v>
      </c>
      <c r="B5" s="103"/>
      <c r="C5" s="109" t="s">
        <v>6</v>
      </c>
      <c r="D5" s="102"/>
      <c r="E5" s="102"/>
      <c r="F5" s="102"/>
      <c r="G5" s="102"/>
      <c r="H5" s="102"/>
      <c r="I5" s="102"/>
      <c r="J5" s="103"/>
      <c r="K5" s="2"/>
      <c r="L5" s="2"/>
      <c r="M5" s="2"/>
      <c r="N5" s="2"/>
      <c r="O5" s="2"/>
      <c r="P5" s="2"/>
      <c r="Q5" s="2"/>
    </row>
    <row r="6" spans="1:17" ht="45" customHeight="1" x14ac:dyDescent="0.25">
      <c r="A6" s="110" t="s">
        <v>7</v>
      </c>
      <c r="B6" s="103"/>
      <c r="C6" s="111" t="s">
        <v>8</v>
      </c>
      <c r="D6" s="102"/>
      <c r="E6" s="102"/>
      <c r="F6" s="102"/>
      <c r="G6" s="102"/>
      <c r="H6" s="102"/>
      <c r="I6" s="102"/>
      <c r="J6" s="103"/>
      <c r="K6" s="2"/>
      <c r="L6" s="2"/>
      <c r="M6" s="2"/>
      <c r="N6" s="2"/>
      <c r="O6" s="2"/>
      <c r="P6" s="2"/>
      <c r="Q6" s="2"/>
    </row>
    <row r="7" spans="1:17" x14ac:dyDescent="0.25">
      <c r="A7" s="110" t="s">
        <v>9</v>
      </c>
      <c r="B7" s="103"/>
      <c r="C7" s="112" t="s">
        <v>10</v>
      </c>
      <c r="D7" s="102"/>
      <c r="E7" s="102"/>
      <c r="F7" s="102"/>
      <c r="G7" s="102"/>
      <c r="H7" s="102"/>
      <c r="I7" s="102"/>
      <c r="J7" s="103"/>
      <c r="K7" s="2"/>
      <c r="L7" s="2"/>
      <c r="M7" s="2"/>
      <c r="N7" s="2"/>
      <c r="O7" s="2"/>
      <c r="P7" s="2"/>
      <c r="Q7" s="2"/>
    </row>
    <row r="8" spans="1:17" x14ac:dyDescent="0.25">
      <c r="A8" s="110" t="s">
        <v>11</v>
      </c>
      <c r="B8" s="103"/>
      <c r="C8" s="112" t="s">
        <v>12</v>
      </c>
      <c r="D8" s="102"/>
      <c r="E8" s="102"/>
      <c r="F8" s="102"/>
      <c r="G8" s="102"/>
      <c r="H8" s="102"/>
      <c r="I8" s="102"/>
      <c r="J8" s="103"/>
      <c r="K8" s="2"/>
      <c r="L8" s="2"/>
      <c r="M8" s="2"/>
      <c r="N8" s="2"/>
      <c r="O8" s="2"/>
      <c r="P8" s="2"/>
      <c r="Q8" s="2"/>
    </row>
    <row r="9" spans="1:17" x14ac:dyDescent="0.25">
      <c r="A9" s="113" t="s">
        <v>13</v>
      </c>
      <c r="B9" s="103"/>
      <c r="C9" s="114" t="s">
        <v>237</v>
      </c>
      <c r="D9" s="115"/>
      <c r="E9" s="115"/>
      <c r="F9" s="115"/>
      <c r="G9" s="115"/>
      <c r="H9" s="115"/>
      <c r="I9" s="115"/>
      <c r="J9" s="116"/>
      <c r="K9" s="6"/>
      <c r="L9" s="6"/>
      <c r="M9" s="6"/>
      <c r="N9" s="6"/>
      <c r="O9" s="6"/>
      <c r="P9" s="6"/>
      <c r="Q9" s="6"/>
    </row>
    <row r="10" spans="1:17" x14ac:dyDescent="0.25">
      <c r="A10" s="110" t="s">
        <v>14</v>
      </c>
      <c r="B10" s="103"/>
      <c r="C10" s="114"/>
      <c r="D10" s="115"/>
      <c r="E10" s="115"/>
      <c r="F10" s="115"/>
      <c r="G10" s="115"/>
      <c r="H10" s="115"/>
      <c r="I10" s="115"/>
      <c r="J10" s="116"/>
      <c r="K10" s="2"/>
      <c r="L10" s="2"/>
      <c r="M10" s="2"/>
      <c r="N10" s="2"/>
      <c r="O10" s="2"/>
      <c r="P10" s="2"/>
      <c r="Q10" s="2"/>
    </row>
    <row r="11" spans="1:17" ht="33" customHeight="1" x14ac:dyDescent="0.25">
      <c r="A11" s="117" t="s">
        <v>15</v>
      </c>
      <c r="B11" s="117" t="s">
        <v>16</v>
      </c>
      <c r="C11" s="119" t="s">
        <v>17</v>
      </c>
      <c r="D11" s="119" t="s">
        <v>18</v>
      </c>
      <c r="E11" s="117" t="s">
        <v>19</v>
      </c>
      <c r="F11" s="117" t="s">
        <v>15</v>
      </c>
      <c r="G11" s="117" t="s">
        <v>16</v>
      </c>
      <c r="H11" s="119" t="s">
        <v>17</v>
      </c>
      <c r="I11" s="119" t="s">
        <v>18</v>
      </c>
      <c r="J11" s="117" t="s">
        <v>19</v>
      </c>
      <c r="K11" s="2"/>
      <c r="L11" s="147" t="s">
        <v>16</v>
      </c>
      <c r="M11" s="148" t="s">
        <v>287</v>
      </c>
      <c r="N11" s="148"/>
      <c r="O11" s="2"/>
      <c r="P11" s="2"/>
      <c r="Q11" s="2"/>
    </row>
    <row r="12" spans="1:17" ht="13.5" customHeight="1" x14ac:dyDescent="0.25">
      <c r="A12" s="118"/>
      <c r="B12" s="118"/>
      <c r="C12" s="118"/>
      <c r="D12" s="118"/>
      <c r="E12" s="118"/>
      <c r="F12" s="118"/>
      <c r="G12" s="118"/>
      <c r="H12" s="118"/>
      <c r="I12" s="118"/>
      <c r="J12" s="118"/>
      <c r="K12" s="2"/>
      <c r="L12" s="147"/>
      <c r="M12" s="7" t="s">
        <v>17</v>
      </c>
      <c r="N12" s="2" t="s">
        <v>18</v>
      </c>
      <c r="O12" s="2"/>
      <c r="P12" s="2"/>
      <c r="Q12" s="2"/>
    </row>
    <row r="13" spans="1:17" x14ac:dyDescent="0.25">
      <c r="A13" s="8">
        <v>1</v>
      </c>
      <c r="B13" s="9" t="s">
        <v>20</v>
      </c>
      <c r="C13" s="37">
        <v>0</v>
      </c>
      <c r="D13" s="10">
        <v>210</v>
      </c>
      <c r="E13" s="11">
        <f t="shared" ref="E13:E60" si="0">SUM(C13,D13)</f>
        <v>210</v>
      </c>
      <c r="F13" s="8">
        <v>49</v>
      </c>
      <c r="G13" s="12" t="s">
        <v>21</v>
      </c>
      <c r="H13" s="37">
        <v>0</v>
      </c>
      <c r="I13" s="10">
        <v>210</v>
      </c>
      <c r="J13" s="8">
        <f t="shared" ref="J13:J60" si="1">SUM(H13,I13)</f>
        <v>210</v>
      </c>
      <c r="K13" s="2"/>
      <c r="L13" s="2"/>
      <c r="M13" s="7"/>
      <c r="N13" s="7"/>
      <c r="O13" s="2"/>
      <c r="P13" s="2"/>
      <c r="Q13" s="2"/>
    </row>
    <row r="14" spans="1:17" x14ac:dyDescent="0.25">
      <c r="A14" s="8">
        <f t="shared" ref="A14:A36" si="2">A13+1</f>
        <v>2</v>
      </c>
      <c r="B14" s="9" t="s">
        <v>22</v>
      </c>
      <c r="C14" s="37">
        <v>0</v>
      </c>
      <c r="D14" s="10">
        <v>210</v>
      </c>
      <c r="E14" s="11">
        <f t="shared" si="0"/>
        <v>210</v>
      </c>
      <c r="F14" s="8">
        <f t="shared" ref="F14:F36" si="3">F13+1</f>
        <v>50</v>
      </c>
      <c r="G14" s="12" t="s">
        <v>23</v>
      </c>
      <c r="H14" s="37">
        <v>0</v>
      </c>
      <c r="I14" s="10">
        <v>210</v>
      </c>
      <c r="J14" s="8">
        <f t="shared" si="1"/>
        <v>210</v>
      </c>
      <c r="K14" s="2"/>
      <c r="L14" s="2" t="s">
        <v>20</v>
      </c>
      <c r="M14" s="7">
        <f>AVERAGE(C13:C16)</f>
        <v>0</v>
      </c>
      <c r="N14" s="7">
        <f>AVERAGE(D13:D16)</f>
        <v>210</v>
      </c>
      <c r="O14" s="2"/>
      <c r="P14" s="2"/>
      <c r="Q14" s="2"/>
    </row>
    <row r="15" spans="1:17" x14ac:dyDescent="0.25">
      <c r="A15" s="8">
        <f t="shared" si="2"/>
        <v>3</v>
      </c>
      <c r="B15" s="9" t="s">
        <v>24</v>
      </c>
      <c r="C15" s="37">
        <v>0</v>
      </c>
      <c r="D15" s="10">
        <v>210</v>
      </c>
      <c r="E15" s="11">
        <f t="shared" si="0"/>
        <v>210</v>
      </c>
      <c r="F15" s="8">
        <f t="shared" si="3"/>
        <v>51</v>
      </c>
      <c r="G15" s="12" t="s">
        <v>25</v>
      </c>
      <c r="H15" s="37">
        <v>0</v>
      </c>
      <c r="I15" s="10">
        <v>210</v>
      </c>
      <c r="J15" s="8">
        <f t="shared" si="1"/>
        <v>210</v>
      </c>
      <c r="K15" s="2"/>
      <c r="L15" s="2" t="s">
        <v>28</v>
      </c>
      <c r="M15" s="7">
        <f>AVERAGE(C17:C20)</f>
        <v>0</v>
      </c>
      <c r="N15" s="7">
        <f>AVERAGE(D17:D20)</f>
        <v>210</v>
      </c>
      <c r="O15" s="2"/>
      <c r="P15" s="2"/>
      <c r="Q15" s="2"/>
    </row>
    <row r="16" spans="1:17" x14ac:dyDescent="0.25">
      <c r="A16" s="8">
        <f t="shared" si="2"/>
        <v>4</v>
      </c>
      <c r="B16" s="9" t="s">
        <v>26</v>
      </c>
      <c r="C16" s="37">
        <v>0</v>
      </c>
      <c r="D16" s="10">
        <v>210</v>
      </c>
      <c r="E16" s="11">
        <f t="shared" si="0"/>
        <v>210</v>
      </c>
      <c r="F16" s="8">
        <f t="shared" si="3"/>
        <v>52</v>
      </c>
      <c r="G16" s="12" t="s">
        <v>27</v>
      </c>
      <c r="H16" s="37">
        <v>0</v>
      </c>
      <c r="I16" s="10">
        <v>210</v>
      </c>
      <c r="J16" s="8">
        <f t="shared" si="1"/>
        <v>210</v>
      </c>
      <c r="K16" s="2"/>
      <c r="L16" s="2" t="s">
        <v>36</v>
      </c>
      <c r="M16" s="7">
        <f>AVERAGE(C21:C24)</f>
        <v>0</v>
      </c>
      <c r="N16" s="7">
        <f>AVERAGE(D21:D24)</f>
        <v>210</v>
      </c>
      <c r="O16" s="2"/>
      <c r="P16" s="2"/>
      <c r="Q16" s="2"/>
    </row>
    <row r="17" spans="1:17" x14ac:dyDescent="0.25">
      <c r="A17" s="8">
        <f t="shared" si="2"/>
        <v>5</v>
      </c>
      <c r="B17" s="9" t="s">
        <v>28</v>
      </c>
      <c r="C17" s="37">
        <v>0</v>
      </c>
      <c r="D17" s="10">
        <v>210</v>
      </c>
      <c r="E17" s="11">
        <f t="shared" si="0"/>
        <v>210</v>
      </c>
      <c r="F17" s="8">
        <f t="shared" si="3"/>
        <v>53</v>
      </c>
      <c r="G17" s="12" t="s">
        <v>29</v>
      </c>
      <c r="H17" s="37">
        <v>0</v>
      </c>
      <c r="I17" s="10">
        <v>210</v>
      </c>
      <c r="J17" s="8">
        <f t="shared" si="1"/>
        <v>210</v>
      </c>
      <c r="K17" s="2"/>
      <c r="L17" s="2" t="s">
        <v>44</v>
      </c>
      <c r="M17" s="7">
        <f>AVERAGE(C25:C28)</f>
        <v>0</v>
      </c>
      <c r="N17" s="7">
        <f>AVERAGE(D25:D28)</f>
        <v>210</v>
      </c>
      <c r="O17" s="2"/>
      <c r="P17" s="2"/>
      <c r="Q17" s="2"/>
    </row>
    <row r="18" spans="1:17" x14ac:dyDescent="0.25">
      <c r="A18" s="8">
        <f t="shared" si="2"/>
        <v>6</v>
      </c>
      <c r="B18" s="9" t="s">
        <v>30</v>
      </c>
      <c r="C18" s="37">
        <v>0</v>
      </c>
      <c r="D18" s="10">
        <v>210</v>
      </c>
      <c r="E18" s="11">
        <f t="shared" si="0"/>
        <v>210</v>
      </c>
      <c r="F18" s="8">
        <f t="shared" si="3"/>
        <v>54</v>
      </c>
      <c r="G18" s="12" t="s">
        <v>31</v>
      </c>
      <c r="H18" s="37">
        <v>0</v>
      </c>
      <c r="I18" s="10">
        <v>210</v>
      </c>
      <c r="J18" s="8">
        <f t="shared" si="1"/>
        <v>210</v>
      </c>
      <c r="K18" s="2"/>
      <c r="L18" s="2" t="s">
        <v>52</v>
      </c>
      <c r="M18" s="7">
        <f>AVERAGE(C29:C32)</f>
        <v>0</v>
      </c>
      <c r="N18" s="7">
        <f>AVERAGE(D29:D32)</f>
        <v>210</v>
      </c>
      <c r="O18" s="2"/>
      <c r="P18" s="2"/>
      <c r="Q18" s="2"/>
    </row>
    <row r="19" spans="1:17" x14ac:dyDescent="0.25">
      <c r="A19" s="8">
        <f t="shared" si="2"/>
        <v>7</v>
      </c>
      <c r="B19" s="9" t="s">
        <v>32</v>
      </c>
      <c r="C19" s="37">
        <v>0</v>
      </c>
      <c r="D19" s="10">
        <v>210</v>
      </c>
      <c r="E19" s="11">
        <f t="shared" si="0"/>
        <v>210</v>
      </c>
      <c r="F19" s="8">
        <f t="shared" si="3"/>
        <v>55</v>
      </c>
      <c r="G19" s="12" t="s">
        <v>33</v>
      </c>
      <c r="H19" s="37">
        <v>0</v>
      </c>
      <c r="I19" s="10">
        <v>210</v>
      </c>
      <c r="J19" s="8">
        <f t="shared" si="1"/>
        <v>210</v>
      </c>
      <c r="K19" s="2"/>
      <c r="L19" s="2" t="s">
        <v>60</v>
      </c>
      <c r="M19" s="7">
        <f>AVERAGE(C33:C36)</f>
        <v>0</v>
      </c>
      <c r="N19" s="7">
        <f>AVERAGE(D33:D36)</f>
        <v>210</v>
      </c>
      <c r="O19" s="2"/>
      <c r="P19" s="2"/>
      <c r="Q19" s="2"/>
    </row>
    <row r="20" spans="1:17" x14ac:dyDescent="0.25">
      <c r="A20" s="8">
        <f t="shared" si="2"/>
        <v>8</v>
      </c>
      <c r="B20" s="9" t="s">
        <v>34</v>
      </c>
      <c r="C20" s="37">
        <v>0</v>
      </c>
      <c r="D20" s="10">
        <v>210</v>
      </c>
      <c r="E20" s="11">
        <f t="shared" si="0"/>
        <v>210</v>
      </c>
      <c r="F20" s="8">
        <f t="shared" si="3"/>
        <v>56</v>
      </c>
      <c r="G20" s="12" t="s">
        <v>35</v>
      </c>
      <c r="H20" s="37">
        <v>0</v>
      </c>
      <c r="I20" s="10">
        <v>210</v>
      </c>
      <c r="J20" s="8">
        <f t="shared" si="1"/>
        <v>210</v>
      </c>
      <c r="K20" s="2"/>
      <c r="L20" s="2" t="s">
        <v>68</v>
      </c>
      <c r="M20" s="7">
        <f>AVERAGE(C37:C40)</f>
        <v>0</v>
      </c>
      <c r="N20" s="7">
        <f>AVERAGE(D37:D40)</f>
        <v>210</v>
      </c>
      <c r="O20" s="2"/>
      <c r="P20" s="2"/>
      <c r="Q20" s="2"/>
    </row>
    <row r="21" spans="1:17" ht="15.75" customHeight="1" x14ac:dyDescent="0.25">
      <c r="A21" s="8">
        <f t="shared" si="2"/>
        <v>9</v>
      </c>
      <c r="B21" s="9" t="s">
        <v>36</v>
      </c>
      <c r="C21" s="37">
        <v>0</v>
      </c>
      <c r="D21" s="10">
        <v>210</v>
      </c>
      <c r="E21" s="11">
        <f t="shared" si="0"/>
        <v>210</v>
      </c>
      <c r="F21" s="8">
        <f t="shared" si="3"/>
        <v>57</v>
      </c>
      <c r="G21" s="12" t="s">
        <v>37</v>
      </c>
      <c r="H21" s="37">
        <v>0</v>
      </c>
      <c r="I21" s="10">
        <v>210</v>
      </c>
      <c r="J21" s="8">
        <f t="shared" si="1"/>
        <v>210</v>
      </c>
      <c r="K21" s="2"/>
      <c r="L21" s="2" t="s">
        <v>76</v>
      </c>
      <c r="M21" s="7">
        <f>AVERAGE(C41:C44)</f>
        <v>0</v>
      </c>
      <c r="N21" s="7">
        <f>AVERAGE(D41:D44)</f>
        <v>210</v>
      </c>
      <c r="O21" s="2"/>
      <c r="P21" s="2"/>
      <c r="Q21" s="2"/>
    </row>
    <row r="22" spans="1:17" ht="15.75" customHeight="1" x14ac:dyDescent="0.25">
      <c r="A22" s="8">
        <f t="shared" si="2"/>
        <v>10</v>
      </c>
      <c r="B22" s="9" t="s">
        <v>38</v>
      </c>
      <c r="C22" s="37">
        <v>0</v>
      </c>
      <c r="D22" s="10">
        <v>210</v>
      </c>
      <c r="E22" s="11">
        <f t="shared" si="0"/>
        <v>210</v>
      </c>
      <c r="F22" s="8">
        <f t="shared" si="3"/>
        <v>58</v>
      </c>
      <c r="G22" s="12" t="s">
        <v>39</v>
      </c>
      <c r="H22" s="37">
        <v>0</v>
      </c>
      <c r="I22" s="10">
        <v>210</v>
      </c>
      <c r="J22" s="8">
        <f t="shared" si="1"/>
        <v>210</v>
      </c>
      <c r="K22" s="2"/>
      <c r="L22" s="2" t="s">
        <v>84</v>
      </c>
      <c r="M22" s="7">
        <f>AVERAGE(C45:C48)</f>
        <v>0</v>
      </c>
      <c r="N22" s="7">
        <f>AVERAGE(D45:D48)</f>
        <v>210</v>
      </c>
      <c r="O22" s="2"/>
      <c r="P22" s="2"/>
      <c r="Q22" s="2"/>
    </row>
    <row r="23" spans="1:17" ht="15.75" customHeight="1" x14ac:dyDescent="0.25">
      <c r="A23" s="8">
        <f t="shared" si="2"/>
        <v>11</v>
      </c>
      <c r="B23" s="9" t="s">
        <v>40</v>
      </c>
      <c r="C23" s="37">
        <v>0</v>
      </c>
      <c r="D23" s="10">
        <v>210</v>
      </c>
      <c r="E23" s="11">
        <f t="shared" si="0"/>
        <v>210</v>
      </c>
      <c r="F23" s="8">
        <f t="shared" si="3"/>
        <v>59</v>
      </c>
      <c r="G23" s="12" t="s">
        <v>41</v>
      </c>
      <c r="H23" s="37">
        <v>0</v>
      </c>
      <c r="I23" s="10">
        <v>210</v>
      </c>
      <c r="J23" s="8">
        <f t="shared" si="1"/>
        <v>210</v>
      </c>
      <c r="K23" s="2"/>
      <c r="L23" s="2" t="s">
        <v>92</v>
      </c>
      <c r="M23" s="7">
        <f>AVERAGE(C49:C52)</f>
        <v>0</v>
      </c>
      <c r="N23" s="7">
        <f>AVERAGE(D49:D52)</f>
        <v>210</v>
      </c>
      <c r="O23" s="2"/>
      <c r="P23" s="2"/>
      <c r="Q23" s="2"/>
    </row>
    <row r="24" spans="1:17" ht="15.75" customHeight="1" x14ac:dyDescent="0.25">
      <c r="A24" s="8">
        <f t="shared" si="2"/>
        <v>12</v>
      </c>
      <c r="B24" s="9" t="s">
        <v>42</v>
      </c>
      <c r="C24" s="37">
        <v>0</v>
      </c>
      <c r="D24" s="10">
        <v>210</v>
      </c>
      <c r="E24" s="11">
        <f t="shared" si="0"/>
        <v>210</v>
      </c>
      <c r="F24" s="8">
        <f t="shared" si="3"/>
        <v>60</v>
      </c>
      <c r="G24" s="12" t="s">
        <v>43</v>
      </c>
      <c r="H24" s="37">
        <v>0</v>
      </c>
      <c r="I24" s="10">
        <v>210</v>
      </c>
      <c r="J24" s="8">
        <f t="shared" si="1"/>
        <v>210</v>
      </c>
      <c r="K24" s="2"/>
      <c r="L24" s="13" t="s">
        <v>100</v>
      </c>
      <c r="M24" s="7">
        <f>AVERAGE(C53:C56)</f>
        <v>0</v>
      </c>
      <c r="N24" s="7">
        <f>AVERAGE(D53:D56)</f>
        <v>210</v>
      </c>
      <c r="O24" s="2"/>
      <c r="P24" s="2"/>
      <c r="Q24" s="2"/>
    </row>
    <row r="25" spans="1:17" ht="15.75" customHeight="1" x14ac:dyDescent="0.25">
      <c r="A25" s="8">
        <f t="shared" si="2"/>
        <v>13</v>
      </c>
      <c r="B25" s="9" t="s">
        <v>44</v>
      </c>
      <c r="C25" s="37">
        <v>0</v>
      </c>
      <c r="D25" s="10">
        <v>210</v>
      </c>
      <c r="E25" s="11">
        <f t="shared" si="0"/>
        <v>210</v>
      </c>
      <c r="F25" s="8">
        <f t="shared" si="3"/>
        <v>61</v>
      </c>
      <c r="G25" s="12" t="s">
        <v>45</v>
      </c>
      <c r="H25" s="37">
        <v>0</v>
      </c>
      <c r="I25" s="10">
        <v>210</v>
      </c>
      <c r="J25" s="8">
        <f t="shared" si="1"/>
        <v>210</v>
      </c>
      <c r="K25" s="2"/>
      <c r="L25" s="16" t="s">
        <v>108</v>
      </c>
      <c r="M25" s="7">
        <f>AVERAGE(C57:C60)</f>
        <v>0</v>
      </c>
      <c r="N25" s="7">
        <f>AVERAGE(D57:D60)</f>
        <v>210</v>
      </c>
      <c r="O25" s="2"/>
      <c r="P25" s="2"/>
      <c r="Q25" s="2"/>
    </row>
    <row r="26" spans="1:17" ht="15.75" customHeight="1" x14ac:dyDescent="0.25">
      <c r="A26" s="8">
        <f t="shared" si="2"/>
        <v>14</v>
      </c>
      <c r="B26" s="9" t="s">
        <v>46</v>
      </c>
      <c r="C26" s="37">
        <v>0</v>
      </c>
      <c r="D26" s="10">
        <v>210</v>
      </c>
      <c r="E26" s="11">
        <f t="shared" si="0"/>
        <v>210</v>
      </c>
      <c r="F26" s="8">
        <f t="shared" si="3"/>
        <v>62</v>
      </c>
      <c r="G26" s="12" t="s">
        <v>47</v>
      </c>
      <c r="H26" s="37">
        <v>0</v>
      </c>
      <c r="I26" s="10">
        <v>210</v>
      </c>
      <c r="J26" s="8">
        <f t="shared" si="1"/>
        <v>210</v>
      </c>
      <c r="K26" s="2"/>
      <c r="L26" s="16" t="s">
        <v>21</v>
      </c>
      <c r="M26" s="7">
        <f>AVERAGE(H13:H16)</f>
        <v>0</v>
      </c>
      <c r="N26" s="7">
        <f>AVERAGE(I13:I16)</f>
        <v>210</v>
      </c>
      <c r="O26" s="2"/>
      <c r="P26" s="2"/>
      <c r="Q26" s="2"/>
    </row>
    <row r="27" spans="1:17" ht="15.75" customHeight="1" x14ac:dyDescent="0.25">
      <c r="A27" s="8">
        <f t="shared" si="2"/>
        <v>15</v>
      </c>
      <c r="B27" s="9" t="s">
        <v>48</v>
      </c>
      <c r="C27" s="37">
        <v>0</v>
      </c>
      <c r="D27" s="10">
        <v>210</v>
      </c>
      <c r="E27" s="11">
        <f t="shared" si="0"/>
        <v>210</v>
      </c>
      <c r="F27" s="8">
        <f t="shared" si="3"/>
        <v>63</v>
      </c>
      <c r="G27" s="12" t="s">
        <v>49</v>
      </c>
      <c r="H27" s="37">
        <v>0</v>
      </c>
      <c r="I27" s="10">
        <v>210</v>
      </c>
      <c r="J27" s="8">
        <f t="shared" si="1"/>
        <v>210</v>
      </c>
      <c r="K27" s="2"/>
      <c r="L27" s="24" t="s">
        <v>29</v>
      </c>
      <c r="M27" s="7">
        <f>AVERAGE(H17:H20)</f>
        <v>0</v>
      </c>
      <c r="N27" s="7">
        <f>AVERAGE(I17:I20)</f>
        <v>210</v>
      </c>
      <c r="O27" s="2"/>
      <c r="P27" s="2"/>
      <c r="Q27" s="2"/>
    </row>
    <row r="28" spans="1:17" ht="15.75" customHeight="1" x14ac:dyDescent="0.25">
      <c r="A28" s="8">
        <f t="shared" si="2"/>
        <v>16</v>
      </c>
      <c r="B28" s="9" t="s">
        <v>50</v>
      </c>
      <c r="C28" s="37">
        <v>0</v>
      </c>
      <c r="D28" s="10">
        <v>210</v>
      </c>
      <c r="E28" s="11">
        <f t="shared" si="0"/>
        <v>210</v>
      </c>
      <c r="F28" s="8">
        <f t="shared" si="3"/>
        <v>64</v>
      </c>
      <c r="G28" s="12" t="s">
        <v>51</v>
      </c>
      <c r="H28" s="37">
        <v>0</v>
      </c>
      <c r="I28" s="10">
        <v>210</v>
      </c>
      <c r="J28" s="8">
        <f t="shared" si="1"/>
        <v>210</v>
      </c>
      <c r="K28" s="2"/>
      <c r="L28" s="2" t="s">
        <v>37</v>
      </c>
      <c r="M28" s="7">
        <f>AVERAGE(H21:H24)</f>
        <v>0</v>
      </c>
      <c r="N28" s="7">
        <f>AVERAGE(I21:I24)</f>
        <v>210</v>
      </c>
      <c r="O28" s="2"/>
      <c r="P28" s="2"/>
      <c r="Q28" s="2"/>
    </row>
    <row r="29" spans="1:17" ht="15.75" customHeight="1" x14ac:dyDescent="0.25">
      <c r="A29" s="8">
        <f t="shared" si="2"/>
        <v>17</v>
      </c>
      <c r="B29" s="9" t="s">
        <v>52</v>
      </c>
      <c r="C29" s="37">
        <v>0</v>
      </c>
      <c r="D29" s="10">
        <v>210</v>
      </c>
      <c r="E29" s="11">
        <f t="shared" si="0"/>
        <v>210</v>
      </c>
      <c r="F29" s="8">
        <f t="shared" si="3"/>
        <v>65</v>
      </c>
      <c r="G29" s="12" t="s">
        <v>53</v>
      </c>
      <c r="H29" s="37">
        <v>0</v>
      </c>
      <c r="I29" s="10">
        <v>210</v>
      </c>
      <c r="J29" s="8">
        <f t="shared" si="1"/>
        <v>210</v>
      </c>
      <c r="K29" s="2"/>
      <c r="L29" s="2" t="s">
        <v>45</v>
      </c>
      <c r="M29" s="7">
        <f>AVERAGE(H25:H28)</f>
        <v>0</v>
      </c>
      <c r="N29" s="7">
        <f>AVERAGE(I25:I28)</f>
        <v>210</v>
      </c>
      <c r="O29" s="2"/>
      <c r="P29" s="2"/>
      <c r="Q29" s="2"/>
    </row>
    <row r="30" spans="1:17" ht="15.75" customHeight="1" x14ac:dyDescent="0.25">
      <c r="A30" s="8">
        <f t="shared" si="2"/>
        <v>18</v>
      </c>
      <c r="B30" s="9" t="s">
        <v>54</v>
      </c>
      <c r="C30" s="37">
        <v>0</v>
      </c>
      <c r="D30" s="10">
        <v>210</v>
      </c>
      <c r="E30" s="11">
        <f t="shared" si="0"/>
        <v>210</v>
      </c>
      <c r="F30" s="8">
        <f t="shared" si="3"/>
        <v>66</v>
      </c>
      <c r="G30" s="12" t="s">
        <v>55</v>
      </c>
      <c r="H30" s="37">
        <v>0</v>
      </c>
      <c r="I30" s="10">
        <v>210</v>
      </c>
      <c r="J30" s="8">
        <f t="shared" si="1"/>
        <v>210</v>
      </c>
      <c r="K30" s="2"/>
      <c r="L30" s="2" t="s">
        <v>53</v>
      </c>
      <c r="M30" s="7">
        <f>AVERAGE(H29:H32)</f>
        <v>0</v>
      </c>
      <c r="N30" s="7">
        <f>AVERAGE(I29:I32)</f>
        <v>210</v>
      </c>
      <c r="O30" s="2"/>
      <c r="P30" s="2"/>
      <c r="Q30" s="2"/>
    </row>
    <row r="31" spans="1:17" ht="15.75" customHeight="1" x14ac:dyDescent="0.25">
      <c r="A31" s="8">
        <f t="shared" si="2"/>
        <v>19</v>
      </c>
      <c r="B31" s="9" t="s">
        <v>56</v>
      </c>
      <c r="C31" s="37">
        <v>0</v>
      </c>
      <c r="D31" s="10">
        <v>210</v>
      </c>
      <c r="E31" s="11">
        <f t="shared" si="0"/>
        <v>210</v>
      </c>
      <c r="F31" s="8">
        <f t="shared" si="3"/>
        <v>67</v>
      </c>
      <c r="G31" s="12" t="s">
        <v>57</v>
      </c>
      <c r="H31" s="37">
        <v>0</v>
      </c>
      <c r="I31" s="10">
        <v>210</v>
      </c>
      <c r="J31" s="8">
        <f t="shared" si="1"/>
        <v>210</v>
      </c>
      <c r="K31" s="2"/>
      <c r="L31" s="2" t="s">
        <v>61</v>
      </c>
      <c r="M31" s="7">
        <f>AVERAGE(H33:H36)</f>
        <v>0</v>
      </c>
      <c r="N31" s="7">
        <f>AVERAGE(I33:I36)</f>
        <v>210</v>
      </c>
      <c r="O31" s="2"/>
      <c r="P31" s="2"/>
      <c r="Q31" s="2"/>
    </row>
    <row r="32" spans="1:17" ht="15.75" customHeight="1" x14ac:dyDescent="0.25">
      <c r="A32" s="8">
        <f t="shared" si="2"/>
        <v>20</v>
      </c>
      <c r="B32" s="9" t="s">
        <v>58</v>
      </c>
      <c r="C32" s="37">
        <v>0</v>
      </c>
      <c r="D32" s="10">
        <v>210</v>
      </c>
      <c r="E32" s="11">
        <f t="shared" si="0"/>
        <v>210</v>
      </c>
      <c r="F32" s="8">
        <f t="shared" si="3"/>
        <v>68</v>
      </c>
      <c r="G32" s="12" t="s">
        <v>59</v>
      </c>
      <c r="H32" s="37">
        <v>0</v>
      </c>
      <c r="I32" s="10">
        <v>210</v>
      </c>
      <c r="J32" s="8">
        <f t="shared" si="1"/>
        <v>210</v>
      </c>
      <c r="K32" s="2"/>
      <c r="L32" s="2" t="s">
        <v>69</v>
      </c>
      <c r="M32" s="7">
        <f>AVERAGE(H37:H40)</f>
        <v>0</v>
      </c>
      <c r="N32" s="7">
        <f>AVERAGE(I37:I40)</f>
        <v>210</v>
      </c>
      <c r="O32" s="2"/>
      <c r="P32" s="2"/>
      <c r="Q32" s="2"/>
    </row>
    <row r="33" spans="1:17" ht="15.75" customHeight="1" x14ac:dyDescent="0.25">
      <c r="A33" s="8">
        <f t="shared" si="2"/>
        <v>21</v>
      </c>
      <c r="B33" s="9" t="s">
        <v>60</v>
      </c>
      <c r="C33" s="37">
        <v>0</v>
      </c>
      <c r="D33" s="10">
        <v>210</v>
      </c>
      <c r="E33" s="11">
        <f t="shared" si="0"/>
        <v>210</v>
      </c>
      <c r="F33" s="8">
        <f t="shared" si="3"/>
        <v>69</v>
      </c>
      <c r="G33" s="12" t="s">
        <v>61</v>
      </c>
      <c r="H33" s="37">
        <v>0</v>
      </c>
      <c r="I33" s="10">
        <v>210</v>
      </c>
      <c r="J33" s="8">
        <f t="shared" si="1"/>
        <v>210</v>
      </c>
      <c r="K33" s="2"/>
      <c r="L33" s="2" t="s">
        <v>77</v>
      </c>
      <c r="M33" s="7">
        <f>AVERAGE(H41:H44)</f>
        <v>0</v>
      </c>
      <c r="N33" s="7">
        <f>AVERAGE(I41:I44)</f>
        <v>210</v>
      </c>
      <c r="O33" s="2"/>
      <c r="P33" s="2"/>
      <c r="Q33" s="2"/>
    </row>
    <row r="34" spans="1:17" ht="15.75" customHeight="1" x14ac:dyDescent="0.25">
      <c r="A34" s="8">
        <f t="shared" si="2"/>
        <v>22</v>
      </c>
      <c r="B34" s="9" t="s">
        <v>62</v>
      </c>
      <c r="C34" s="37">
        <v>0</v>
      </c>
      <c r="D34" s="10">
        <v>210</v>
      </c>
      <c r="E34" s="11">
        <f t="shared" si="0"/>
        <v>210</v>
      </c>
      <c r="F34" s="8">
        <f t="shared" si="3"/>
        <v>70</v>
      </c>
      <c r="G34" s="12" t="s">
        <v>63</v>
      </c>
      <c r="H34" s="37">
        <v>0</v>
      </c>
      <c r="I34" s="10">
        <v>210</v>
      </c>
      <c r="J34" s="8">
        <f t="shared" si="1"/>
        <v>210</v>
      </c>
      <c r="K34" s="2"/>
      <c r="L34" s="2" t="s">
        <v>85</v>
      </c>
      <c r="M34" s="7">
        <f>AVERAGE(H45:H48)</f>
        <v>0</v>
      </c>
      <c r="N34" s="7">
        <f>AVERAGE(I45:I48)</f>
        <v>210</v>
      </c>
      <c r="O34" s="2"/>
      <c r="P34" s="2"/>
      <c r="Q34" s="2"/>
    </row>
    <row r="35" spans="1:17" ht="15.75" customHeight="1" x14ac:dyDescent="0.25">
      <c r="A35" s="8">
        <f t="shared" si="2"/>
        <v>23</v>
      </c>
      <c r="B35" s="9" t="s">
        <v>64</v>
      </c>
      <c r="C35" s="37">
        <v>0</v>
      </c>
      <c r="D35" s="10">
        <v>210</v>
      </c>
      <c r="E35" s="11">
        <f t="shared" si="0"/>
        <v>210</v>
      </c>
      <c r="F35" s="8">
        <f t="shared" si="3"/>
        <v>71</v>
      </c>
      <c r="G35" s="12" t="s">
        <v>65</v>
      </c>
      <c r="H35" s="37">
        <v>0</v>
      </c>
      <c r="I35" s="10">
        <v>210</v>
      </c>
      <c r="J35" s="8">
        <f t="shared" si="1"/>
        <v>210</v>
      </c>
      <c r="K35" s="2"/>
      <c r="L35" s="2" t="s">
        <v>93</v>
      </c>
      <c r="M35" s="7">
        <f>AVERAGE(H49:H52)</f>
        <v>0</v>
      </c>
      <c r="N35" s="7">
        <f>AVERAGE(I49:I52)</f>
        <v>210</v>
      </c>
      <c r="O35" s="2"/>
      <c r="P35" s="2"/>
      <c r="Q35" s="2"/>
    </row>
    <row r="36" spans="1:17" ht="15.75" customHeight="1" x14ac:dyDescent="0.25">
      <c r="A36" s="8">
        <f t="shared" si="2"/>
        <v>24</v>
      </c>
      <c r="B36" s="9" t="s">
        <v>66</v>
      </c>
      <c r="C36" s="37">
        <v>0</v>
      </c>
      <c r="D36" s="10">
        <v>210</v>
      </c>
      <c r="E36" s="11">
        <f t="shared" si="0"/>
        <v>210</v>
      </c>
      <c r="F36" s="8">
        <f t="shared" si="3"/>
        <v>72</v>
      </c>
      <c r="G36" s="12" t="s">
        <v>67</v>
      </c>
      <c r="H36" s="37">
        <v>0</v>
      </c>
      <c r="I36" s="10">
        <v>210</v>
      </c>
      <c r="J36" s="8">
        <f t="shared" si="1"/>
        <v>210</v>
      </c>
      <c r="K36" s="2"/>
      <c r="L36" s="100" t="s">
        <v>101</v>
      </c>
      <c r="M36" s="7">
        <f>AVERAGE(H53:H56)</f>
        <v>0</v>
      </c>
      <c r="N36" s="7">
        <f>AVERAGE(I53:I56)</f>
        <v>210</v>
      </c>
      <c r="O36" s="2"/>
      <c r="P36" s="2"/>
      <c r="Q36" s="2"/>
    </row>
    <row r="37" spans="1:17" ht="15.75" customHeight="1" x14ac:dyDescent="0.25">
      <c r="A37" s="8">
        <v>25</v>
      </c>
      <c r="B37" s="9" t="s">
        <v>68</v>
      </c>
      <c r="C37" s="37">
        <v>0</v>
      </c>
      <c r="D37" s="10">
        <v>210</v>
      </c>
      <c r="E37" s="11">
        <f t="shared" si="0"/>
        <v>210</v>
      </c>
      <c r="F37" s="8">
        <v>73</v>
      </c>
      <c r="G37" s="12" t="s">
        <v>69</v>
      </c>
      <c r="H37" s="37">
        <v>0</v>
      </c>
      <c r="I37" s="10">
        <v>210</v>
      </c>
      <c r="J37" s="8">
        <f t="shared" si="1"/>
        <v>210</v>
      </c>
      <c r="K37" s="2"/>
      <c r="L37" s="100" t="s">
        <v>109</v>
      </c>
      <c r="M37" s="7">
        <f>AVERAGE(H57:H60)</f>
        <v>0</v>
      </c>
      <c r="N37" s="7">
        <f>AVERAGE(I57:I60)</f>
        <v>210</v>
      </c>
      <c r="O37" s="2"/>
      <c r="P37" s="2"/>
      <c r="Q37" s="2"/>
    </row>
    <row r="38" spans="1:17" ht="15.75" customHeight="1" x14ac:dyDescent="0.25">
      <c r="A38" s="8">
        <f t="shared" ref="A38:A60" si="4">A37+1</f>
        <v>26</v>
      </c>
      <c r="B38" s="9" t="s">
        <v>70</v>
      </c>
      <c r="C38" s="37">
        <v>0</v>
      </c>
      <c r="D38" s="10">
        <v>210</v>
      </c>
      <c r="E38" s="8">
        <f t="shared" si="0"/>
        <v>210</v>
      </c>
      <c r="F38" s="8">
        <f t="shared" ref="F38:F60" si="5">F37+1</f>
        <v>74</v>
      </c>
      <c r="G38" s="12" t="s">
        <v>71</v>
      </c>
      <c r="H38" s="37">
        <v>0</v>
      </c>
      <c r="I38" s="10">
        <v>210</v>
      </c>
      <c r="J38" s="8">
        <f t="shared" si="1"/>
        <v>210</v>
      </c>
      <c r="K38" s="2"/>
      <c r="L38" s="100" t="s">
        <v>288</v>
      </c>
      <c r="M38" s="100">
        <f>AVERAGE(M14:M37)</f>
        <v>0</v>
      </c>
      <c r="N38" s="100">
        <f>AVERAGE(N14:N37)</f>
        <v>210</v>
      </c>
      <c r="O38" s="2"/>
      <c r="P38" s="2"/>
      <c r="Q38" s="2"/>
    </row>
    <row r="39" spans="1:17" ht="15.75" customHeight="1" x14ac:dyDescent="0.25">
      <c r="A39" s="8">
        <f t="shared" si="4"/>
        <v>27</v>
      </c>
      <c r="B39" s="9" t="s">
        <v>72</v>
      </c>
      <c r="C39" s="37">
        <v>0</v>
      </c>
      <c r="D39" s="10">
        <v>210</v>
      </c>
      <c r="E39" s="8">
        <f t="shared" si="0"/>
        <v>210</v>
      </c>
      <c r="F39" s="8">
        <f t="shared" si="5"/>
        <v>75</v>
      </c>
      <c r="G39" s="12" t="s">
        <v>73</v>
      </c>
      <c r="H39" s="37">
        <v>0</v>
      </c>
      <c r="I39" s="10">
        <v>210</v>
      </c>
      <c r="J39" s="8">
        <f t="shared" si="1"/>
        <v>210</v>
      </c>
      <c r="K39" s="2"/>
      <c r="L39" s="2"/>
      <c r="M39" s="2"/>
      <c r="N39" s="2"/>
      <c r="O39" s="2"/>
      <c r="P39" s="2"/>
      <c r="Q39" s="2"/>
    </row>
    <row r="40" spans="1:17" ht="15.75" customHeight="1" x14ac:dyDescent="0.25">
      <c r="A40" s="8">
        <f t="shared" si="4"/>
        <v>28</v>
      </c>
      <c r="B40" s="9" t="s">
        <v>74</v>
      </c>
      <c r="C40" s="37">
        <v>0</v>
      </c>
      <c r="D40" s="10">
        <v>210</v>
      </c>
      <c r="E40" s="8">
        <f t="shared" si="0"/>
        <v>210</v>
      </c>
      <c r="F40" s="8">
        <f t="shared" si="5"/>
        <v>76</v>
      </c>
      <c r="G40" s="12" t="s">
        <v>75</v>
      </c>
      <c r="H40" s="37">
        <v>0</v>
      </c>
      <c r="I40" s="10">
        <v>210</v>
      </c>
      <c r="J40" s="8">
        <f t="shared" si="1"/>
        <v>210</v>
      </c>
      <c r="K40" s="2"/>
      <c r="L40" s="2"/>
      <c r="M40" s="2"/>
      <c r="N40" s="2"/>
      <c r="O40" s="2"/>
      <c r="P40" s="2"/>
      <c r="Q40" s="2"/>
    </row>
    <row r="41" spans="1:17" ht="15.75" customHeight="1" x14ac:dyDescent="0.25">
      <c r="A41" s="8">
        <f t="shared" si="4"/>
        <v>29</v>
      </c>
      <c r="B41" s="9" t="s">
        <v>76</v>
      </c>
      <c r="C41" s="37">
        <v>0</v>
      </c>
      <c r="D41" s="10">
        <v>210</v>
      </c>
      <c r="E41" s="8">
        <f t="shared" si="0"/>
        <v>210</v>
      </c>
      <c r="F41" s="8">
        <f t="shared" si="5"/>
        <v>77</v>
      </c>
      <c r="G41" s="12" t="s">
        <v>77</v>
      </c>
      <c r="H41" s="37">
        <v>0</v>
      </c>
      <c r="I41" s="10">
        <v>210</v>
      </c>
      <c r="J41" s="8">
        <f t="shared" si="1"/>
        <v>210</v>
      </c>
      <c r="K41" s="2"/>
      <c r="L41" s="2"/>
      <c r="M41" s="2"/>
      <c r="N41" s="2"/>
      <c r="O41" s="2"/>
      <c r="P41" s="2"/>
      <c r="Q41" s="2"/>
    </row>
    <row r="42" spans="1:17" ht="15.75" customHeight="1" x14ac:dyDescent="0.25">
      <c r="A42" s="8">
        <f t="shared" si="4"/>
        <v>30</v>
      </c>
      <c r="B42" s="9" t="s">
        <v>78</v>
      </c>
      <c r="C42" s="37">
        <v>0</v>
      </c>
      <c r="D42" s="10">
        <v>210</v>
      </c>
      <c r="E42" s="8">
        <f t="shared" si="0"/>
        <v>210</v>
      </c>
      <c r="F42" s="8">
        <f t="shared" si="5"/>
        <v>78</v>
      </c>
      <c r="G42" s="12" t="s">
        <v>79</v>
      </c>
      <c r="H42" s="37">
        <v>0</v>
      </c>
      <c r="I42" s="10">
        <v>210</v>
      </c>
      <c r="J42" s="8">
        <f t="shared" si="1"/>
        <v>210</v>
      </c>
      <c r="K42" s="2"/>
      <c r="L42" s="2"/>
      <c r="M42" s="2"/>
      <c r="N42" s="2"/>
      <c r="O42" s="2"/>
      <c r="P42" s="2"/>
      <c r="Q42" s="2"/>
    </row>
    <row r="43" spans="1:17" ht="15.75" customHeight="1" x14ac:dyDescent="0.25">
      <c r="A43" s="8">
        <f t="shared" si="4"/>
        <v>31</v>
      </c>
      <c r="B43" s="9" t="s">
        <v>80</v>
      </c>
      <c r="C43" s="37">
        <v>0</v>
      </c>
      <c r="D43" s="10">
        <v>210</v>
      </c>
      <c r="E43" s="8">
        <f t="shared" si="0"/>
        <v>210</v>
      </c>
      <c r="F43" s="8">
        <f t="shared" si="5"/>
        <v>79</v>
      </c>
      <c r="G43" s="12" t="s">
        <v>81</v>
      </c>
      <c r="H43" s="37">
        <v>0</v>
      </c>
      <c r="I43" s="10">
        <v>210</v>
      </c>
      <c r="J43" s="8">
        <f t="shared" si="1"/>
        <v>210</v>
      </c>
      <c r="K43" s="2"/>
      <c r="L43" s="2"/>
      <c r="M43" s="2"/>
      <c r="N43" s="2"/>
      <c r="O43" s="2"/>
      <c r="P43" s="2"/>
      <c r="Q43" s="2"/>
    </row>
    <row r="44" spans="1:17" ht="15.75" customHeight="1" x14ac:dyDescent="0.25">
      <c r="A44" s="8">
        <f t="shared" si="4"/>
        <v>32</v>
      </c>
      <c r="B44" s="9" t="s">
        <v>82</v>
      </c>
      <c r="C44" s="37">
        <v>0</v>
      </c>
      <c r="D44" s="10">
        <v>210</v>
      </c>
      <c r="E44" s="8">
        <f t="shared" si="0"/>
        <v>210</v>
      </c>
      <c r="F44" s="8">
        <f t="shared" si="5"/>
        <v>80</v>
      </c>
      <c r="G44" s="12" t="s">
        <v>83</v>
      </c>
      <c r="H44" s="37">
        <v>0</v>
      </c>
      <c r="I44" s="10">
        <v>210</v>
      </c>
      <c r="J44" s="8">
        <f t="shared" si="1"/>
        <v>210</v>
      </c>
      <c r="K44" s="2"/>
      <c r="L44" s="2"/>
      <c r="M44" s="2"/>
      <c r="N44" s="2"/>
      <c r="O44" s="2"/>
      <c r="P44" s="2"/>
      <c r="Q44" s="2"/>
    </row>
    <row r="45" spans="1:17" ht="15.75" customHeight="1" x14ac:dyDescent="0.25">
      <c r="A45" s="8">
        <f t="shared" si="4"/>
        <v>33</v>
      </c>
      <c r="B45" s="9" t="s">
        <v>84</v>
      </c>
      <c r="C45" s="37">
        <v>0</v>
      </c>
      <c r="D45" s="10">
        <v>210</v>
      </c>
      <c r="E45" s="8">
        <f t="shared" si="0"/>
        <v>210</v>
      </c>
      <c r="F45" s="8">
        <f t="shared" si="5"/>
        <v>81</v>
      </c>
      <c r="G45" s="12" t="s">
        <v>85</v>
      </c>
      <c r="H45" s="37">
        <v>0</v>
      </c>
      <c r="I45" s="10">
        <v>210</v>
      </c>
      <c r="J45" s="8">
        <f t="shared" si="1"/>
        <v>210</v>
      </c>
      <c r="K45" s="2"/>
      <c r="L45" s="2"/>
      <c r="M45" s="2"/>
      <c r="N45" s="2"/>
      <c r="O45" s="2"/>
      <c r="P45" s="2"/>
      <c r="Q45" s="2"/>
    </row>
    <row r="46" spans="1:17" ht="15.75" customHeight="1" x14ac:dyDescent="0.25">
      <c r="A46" s="8">
        <f t="shared" si="4"/>
        <v>34</v>
      </c>
      <c r="B46" s="9" t="s">
        <v>86</v>
      </c>
      <c r="C46" s="37">
        <v>0</v>
      </c>
      <c r="D46" s="10">
        <v>210</v>
      </c>
      <c r="E46" s="8">
        <f t="shared" si="0"/>
        <v>210</v>
      </c>
      <c r="F46" s="8">
        <f t="shared" si="5"/>
        <v>82</v>
      </c>
      <c r="G46" s="12" t="s">
        <v>87</v>
      </c>
      <c r="H46" s="37">
        <v>0</v>
      </c>
      <c r="I46" s="10">
        <v>210</v>
      </c>
      <c r="J46" s="8">
        <f t="shared" si="1"/>
        <v>210</v>
      </c>
      <c r="K46" s="2"/>
      <c r="L46" s="2"/>
      <c r="M46" s="2"/>
      <c r="N46" s="2"/>
      <c r="O46" s="2"/>
      <c r="P46" s="2"/>
      <c r="Q46" s="2"/>
    </row>
    <row r="47" spans="1:17" ht="15.75" customHeight="1" x14ac:dyDescent="0.25">
      <c r="A47" s="8">
        <f t="shared" si="4"/>
        <v>35</v>
      </c>
      <c r="B47" s="9" t="s">
        <v>88</v>
      </c>
      <c r="C47" s="37">
        <v>0</v>
      </c>
      <c r="D47" s="10">
        <v>210</v>
      </c>
      <c r="E47" s="8">
        <f t="shared" si="0"/>
        <v>210</v>
      </c>
      <c r="F47" s="8">
        <f t="shared" si="5"/>
        <v>83</v>
      </c>
      <c r="G47" s="12" t="s">
        <v>89</v>
      </c>
      <c r="H47" s="37">
        <v>0</v>
      </c>
      <c r="I47" s="10">
        <v>210</v>
      </c>
      <c r="J47" s="8">
        <f t="shared" si="1"/>
        <v>210</v>
      </c>
      <c r="K47" s="2"/>
      <c r="L47" s="2"/>
      <c r="M47" s="2"/>
      <c r="N47" s="2"/>
      <c r="O47" s="2"/>
      <c r="P47" s="2"/>
      <c r="Q47" s="2"/>
    </row>
    <row r="48" spans="1:17" ht="15.75" customHeight="1" x14ac:dyDescent="0.25">
      <c r="A48" s="8">
        <f t="shared" si="4"/>
        <v>36</v>
      </c>
      <c r="B48" s="9" t="s">
        <v>90</v>
      </c>
      <c r="C48" s="37">
        <v>0</v>
      </c>
      <c r="D48" s="10">
        <v>210</v>
      </c>
      <c r="E48" s="8">
        <f t="shared" si="0"/>
        <v>210</v>
      </c>
      <c r="F48" s="8">
        <f t="shared" si="5"/>
        <v>84</v>
      </c>
      <c r="G48" s="12" t="s">
        <v>91</v>
      </c>
      <c r="H48" s="37">
        <v>0</v>
      </c>
      <c r="I48" s="10">
        <v>210</v>
      </c>
      <c r="J48" s="8">
        <f t="shared" si="1"/>
        <v>210</v>
      </c>
      <c r="K48" s="2"/>
      <c r="L48" s="2"/>
      <c r="M48" s="2"/>
      <c r="N48" s="2"/>
      <c r="O48" s="2"/>
      <c r="P48" s="2"/>
      <c r="Q48" s="2"/>
    </row>
    <row r="49" spans="1:17" ht="15.75" customHeight="1" x14ac:dyDescent="0.25">
      <c r="A49" s="8">
        <f t="shared" si="4"/>
        <v>37</v>
      </c>
      <c r="B49" s="9" t="s">
        <v>92</v>
      </c>
      <c r="C49" s="37">
        <v>0</v>
      </c>
      <c r="D49" s="10">
        <v>210</v>
      </c>
      <c r="E49" s="8">
        <f t="shared" si="0"/>
        <v>210</v>
      </c>
      <c r="F49" s="8">
        <f t="shared" si="5"/>
        <v>85</v>
      </c>
      <c r="G49" s="12" t="s">
        <v>93</v>
      </c>
      <c r="H49" s="37">
        <v>0</v>
      </c>
      <c r="I49" s="10">
        <v>210</v>
      </c>
      <c r="J49" s="8">
        <f t="shared" si="1"/>
        <v>210</v>
      </c>
      <c r="K49" s="2"/>
      <c r="L49" s="2"/>
      <c r="M49" s="2"/>
      <c r="N49" s="2"/>
      <c r="O49" s="2"/>
      <c r="P49" s="2"/>
      <c r="Q49" s="2"/>
    </row>
    <row r="50" spans="1:17" ht="15.75" customHeight="1" x14ac:dyDescent="0.25">
      <c r="A50" s="8">
        <f t="shared" si="4"/>
        <v>38</v>
      </c>
      <c r="B50" s="12" t="s">
        <v>94</v>
      </c>
      <c r="C50" s="37">
        <v>0</v>
      </c>
      <c r="D50" s="10">
        <v>210</v>
      </c>
      <c r="E50" s="8">
        <f t="shared" si="0"/>
        <v>210</v>
      </c>
      <c r="F50" s="8">
        <f t="shared" si="5"/>
        <v>86</v>
      </c>
      <c r="G50" s="12" t="s">
        <v>95</v>
      </c>
      <c r="H50" s="37">
        <v>0</v>
      </c>
      <c r="I50" s="10">
        <v>210</v>
      </c>
      <c r="J50" s="8">
        <f t="shared" si="1"/>
        <v>210</v>
      </c>
      <c r="K50" s="2"/>
      <c r="L50" s="2"/>
      <c r="M50" s="2"/>
      <c r="N50" s="2"/>
      <c r="O50" s="2"/>
      <c r="P50" s="2"/>
      <c r="Q50" s="2"/>
    </row>
    <row r="51" spans="1:17" ht="15.75" customHeight="1" x14ac:dyDescent="0.25">
      <c r="A51" s="8">
        <f t="shared" si="4"/>
        <v>39</v>
      </c>
      <c r="B51" s="12" t="s">
        <v>96</v>
      </c>
      <c r="C51" s="37">
        <v>0</v>
      </c>
      <c r="D51" s="10">
        <v>210</v>
      </c>
      <c r="E51" s="8">
        <f t="shared" si="0"/>
        <v>210</v>
      </c>
      <c r="F51" s="8">
        <f t="shared" si="5"/>
        <v>87</v>
      </c>
      <c r="G51" s="12" t="s">
        <v>97</v>
      </c>
      <c r="H51" s="37">
        <v>0</v>
      </c>
      <c r="I51" s="10">
        <v>210</v>
      </c>
      <c r="J51" s="8">
        <f t="shared" si="1"/>
        <v>210</v>
      </c>
      <c r="K51" s="2"/>
      <c r="L51" s="2"/>
      <c r="M51" s="2"/>
      <c r="N51" s="2"/>
      <c r="O51" s="2"/>
      <c r="P51" s="2"/>
      <c r="Q51" s="2"/>
    </row>
    <row r="52" spans="1:17" ht="15.75" customHeight="1" x14ac:dyDescent="0.25">
      <c r="A52" s="8">
        <f t="shared" si="4"/>
        <v>40</v>
      </c>
      <c r="B52" s="12" t="s">
        <v>98</v>
      </c>
      <c r="C52" s="37">
        <v>0</v>
      </c>
      <c r="D52" s="10">
        <v>210</v>
      </c>
      <c r="E52" s="8">
        <f t="shared" si="0"/>
        <v>210</v>
      </c>
      <c r="F52" s="8">
        <f t="shared" si="5"/>
        <v>88</v>
      </c>
      <c r="G52" s="12" t="s">
        <v>99</v>
      </c>
      <c r="H52" s="37">
        <v>0</v>
      </c>
      <c r="I52" s="10">
        <v>210</v>
      </c>
      <c r="J52" s="8">
        <f t="shared" si="1"/>
        <v>210</v>
      </c>
      <c r="K52" s="2"/>
      <c r="L52" s="2"/>
      <c r="M52" s="2"/>
      <c r="N52" s="2"/>
      <c r="O52" s="2"/>
      <c r="P52" s="2"/>
      <c r="Q52" s="2"/>
    </row>
    <row r="53" spans="1:17" ht="15.75" customHeight="1" x14ac:dyDescent="0.25">
      <c r="A53" s="8">
        <f t="shared" si="4"/>
        <v>41</v>
      </c>
      <c r="B53" s="12" t="s">
        <v>100</v>
      </c>
      <c r="C53" s="37">
        <v>0</v>
      </c>
      <c r="D53" s="10">
        <v>210</v>
      </c>
      <c r="E53" s="8">
        <f t="shared" si="0"/>
        <v>210</v>
      </c>
      <c r="F53" s="8">
        <f t="shared" si="5"/>
        <v>89</v>
      </c>
      <c r="G53" s="12" t="s">
        <v>101</v>
      </c>
      <c r="H53" s="37">
        <v>0</v>
      </c>
      <c r="I53" s="10">
        <v>210</v>
      </c>
      <c r="J53" s="8">
        <f t="shared" si="1"/>
        <v>210</v>
      </c>
      <c r="K53" s="2"/>
      <c r="L53" s="13"/>
      <c r="M53" s="13"/>
      <c r="N53" s="13"/>
      <c r="O53" s="2"/>
      <c r="P53" s="2"/>
      <c r="Q53" s="2"/>
    </row>
    <row r="54" spans="1:17" ht="15.75" customHeight="1" x14ac:dyDescent="0.25">
      <c r="A54" s="8">
        <f t="shared" si="4"/>
        <v>42</v>
      </c>
      <c r="B54" s="12" t="s">
        <v>102</v>
      </c>
      <c r="C54" s="37">
        <v>0</v>
      </c>
      <c r="D54" s="10">
        <v>210</v>
      </c>
      <c r="E54" s="8">
        <f t="shared" si="0"/>
        <v>210</v>
      </c>
      <c r="F54" s="8">
        <f t="shared" si="5"/>
        <v>90</v>
      </c>
      <c r="G54" s="12" t="s">
        <v>103</v>
      </c>
      <c r="H54" s="37">
        <v>0</v>
      </c>
      <c r="I54" s="10">
        <v>210</v>
      </c>
      <c r="J54" s="8">
        <f t="shared" si="1"/>
        <v>210</v>
      </c>
      <c r="K54" s="2"/>
      <c r="L54" s="13"/>
      <c r="M54" s="13"/>
      <c r="N54" s="13"/>
      <c r="O54" s="2"/>
      <c r="P54" s="2"/>
      <c r="Q54" s="2"/>
    </row>
    <row r="55" spans="1:17" ht="15.75" customHeight="1" x14ac:dyDescent="0.25">
      <c r="A55" s="8">
        <f t="shared" si="4"/>
        <v>43</v>
      </c>
      <c r="B55" s="12" t="s">
        <v>104</v>
      </c>
      <c r="C55" s="37">
        <v>0</v>
      </c>
      <c r="D55" s="10">
        <v>210</v>
      </c>
      <c r="E55" s="8">
        <f t="shared" si="0"/>
        <v>210</v>
      </c>
      <c r="F55" s="8">
        <f t="shared" si="5"/>
        <v>91</v>
      </c>
      <c r="G55" s="12" t="s">
        <v>105</v>
      </c>
      <c r="H55" s="37">
        <v>0</v>
      </c>
      <c r="I55" s="10">
        <v>210</v>
      </c>
      <c r="J55" s="8">
        <f t="shared" si="1"/>
        <v>210</v>
      </c>
      <c r="K55" s="2"/>
      <c r="L55" s="13"/>
      <c r="M55" s="13"/>
      <c r="N55" s="13"/>
      <c r="O55" s="2"/>
      <c r="P55" s="2"/>
      <c r="Q55" s="2"/>
    </row>
    <row r="56" spans="1:17" ht="15.75" customHeight="1" x14ac:dyDescent="0.25">
      <c r="A56" s="8">
        <f t="shared" si="4"/>
        <v>44</v>
      </c>
      <c r="B56" s="12" t="s">
        <v>106</v>
      </c>
      <c r="C56" s="37">
        <v>0</v>
      </c>
      <c r="D56" s="10">
        <v>210</v>
      </c>
      <c r="E56" s="8">
        <f t="shared" si="0"/>
        <v>210</v>
      </c>
      <c r="F56" s="8">
        <f t="shared" si="5"/>
        <v>92</v>
      </c>
      <c r="G56" s="12" t="s">
        <v>107</v>
      </c>
      <c r="H56" s="37">
        <v>0</v>
      </c>
      <c r="I56" s="10">
        <v>210</v>
      </c>
      <c r="J56" s="8">
        <f t="shared" si="1"/>
        <v>210</v>
      </c>
      <c r="K56" s="2"/>
      <c r="L56" s="13"/>
      <c r="M56" s="13"/>
      <c r="N56" s="13"/>
      <c r="O56" s="2"/>
      <c r="P56" s="2"/>
      <c r="Q56" s="2"/>
    </row>
    <row r="57" spans="1:17" ht="15.75" customHeight="1" x14ac:dyDescent="0.25">
      <c r="A57" s="8">
        <f t="shared" si="4"/>
        <v>45</v>
      </c>
      <c r="B57" s="12" t="s">
        <v>108</v>
      </c>
      <c r="C57" s="37">
        <v>0</v>
      </c>
      <c r="D57" s="10">
        <v>210</v>
      </c>
      <c r="E57" s="8">
        <f t="shared" si="0"/>
        <v>210</v>
      </c>
      <c r="F57" s="8">
        <f t="shared" si="5"/>
        <v>93</v>
      </c>
      <c r="G57" s="12" t="s">
        <v>109</v>
      </c>
      <c r="H57" s="37">
        <v>0</v>
      </c>
      <c r="I57" s="10">
        <v>210</v>
      </c>
      <c r="J57" s="8">
        <f t="shared" si="1"/>
        <v>210</v>
      </c>
      <c r="K57" s="2"/>
      <c r="L57" s="14"/>
      <c r="M57" s="13"/>
      <c r="N57" s="15"/>
      <c r="O57" s="2"/>
      <c r="P57" s="2"/>
      <c r="Q57" s="2"/>
    </row>
    <row r="58" spans="1:17" ht="15.75" customHeight="1" x14ac:dyDescent="0.25">
      <c r="A58" s="8">
        <f t="shared" si="4"/>
        <v>46</v>
      </c>
      <c r="B58" s="12" t="s">
        <v>110</v>
      </c>
      <c r="C58" s="37">
        <v>0</v>
      </c>
      <c r="D58" s="10">
        <v>210</v>
      </c>
      <c r="E58" s="8">
        <f t="shared" si="0"/>
        <v>210</v>
      </c>
      <c r="F58" s="8">
        <f t="shared" si="5"/>
        <v>94</v>
      </c>
      <c r="G58" s="12" t="s">
        <v>111</v>
      </c>
      <c r="H58" s="37">
        <v>0</v>
      </c>
      <c r="I58" s="10">
        <v>210</v>
      </c>
      <c r="J58" s="8">
        <f t="shared" si="1"/>
        <v>210</v>
      </c>
      <c r="K58" s="2"/>
      <c r="L58" s="16"/>
      <c r="M58" s="13"/>
      <c r="N58" s="15"/>
      <c r="O58" s="2"/>
      <c r="P58" s="2"/>
      <c r="Q58" s="2"/>
    </row>
    <row r="59" spans="1:17" ht="15.75" customHeight="1" x14ac:dyDescent="0.25">
      <c r="A59" s="17">
        <f t="shared" si="4"/>
        <v>47</v>
      </c>
      <c r="B59" s="18" t="s">
        <v>112</v>
      </c>
      <c r="C59" s="37">
        <v>0</v>
      </c>
      <c r="D59" s="10">
        <v>210</v>
      </c>
      <c r="E59" s="17">
        <f t="shared" si="0"/>
        <v>210</v>
      </c>
      <c r="F59" s="17">
        <f t="shared" si="5"/>
        <v>95</v>
      </c>
      <c r="G59" s="18" t="s">
        <v>113</v>
      </c>
      <c r="H59" s="37">
        <v>0</v>
      </c>
      <c r="I59" s="10">
        <v>210</v>
      </c>
      <c r="J59" s="17">
        <f t="shared" si="1"/>
        <v>210</v>
      </c>
      <c r="K59" s="2"/>
      <c r="L59" s="16"/>
      <c r="M59" s="19"/>
      <c r="N59" s="15"/>
      <c r="O59" s="2"/>
      <c r="P59" s="2"/>
      <c r="Q59" s="2"/>
    </row>
    <row r="60" spans="1:17" ht="15.75" customHeight="1" x14ac:dyDescent="0.25">
      <c r="A60" s="17">
        <f t="shared" si="4"/>
        <v>48</v>
      </c>
      <c r="B60" s="18" t="s">
        <v>114</v>
      </c>
      <c r="C60" s="37">
        <v>0</v>
      </c>
      <c r="D60" s="10">
        <v>210</v>
      </c>
      <c r="E60" s="17">
        <f t="shared" si="0"/>
        <v>210</v>
      </c>
      <c r="F60" s="17">
        <f t="shared" si="5"/>
        <v>96</v>
      </c>
      <c r="G60" s="18" t="s">
        <v>115</v>
      </c>
      <c r="H60" s="37">
        <v>0</v>
      </c>
      <c r="I60" s="10">
        <v>210</v>
      </c>
      <c r="J60" s="17">
        <f t="shared" si="1"/>
        <v>210</v>
      </c>
      <c r="K60" s="2"/>
      <c r="L60" s="16"/>
      <c r="M60" s="19"/>
      <c r="N60" s="2"/>
      <c r="O60" s="2"/>
      <c r="P60" s="2"/>
      <c r="Q60" s="2"/>
    </row>
    <row r="61" spans="1:17" ht="30.75" customHeight="1" x14ac:dyDescent="0.3">
      <c r="A61" s="120" t="s">
        <v>116</v>
      </c>
      <c r="B61" s="121"/>
      <c r="C61" s="121"/>
      <c r="D61" s="122"/>
      <c r="E61" s="123" t="s">
        <v>117</v>
      </c>
      <c r="F61" s="124"/>
      <c r="G61" s="124"/>
      <c r="H61" s="124"/>
      <c r="I61" s="124"/>
      <c r="J61" s="125"/>
      <c r="K61" s="2"/>
      <c r="L61" s="14"/>
      <c r="M61" s="2"/>
      <c r="N61" s="2"/>
      <c r="O61" s="2"/>
      <c r="P61" s="2"/>
      <c r="Q61" s="2"/>
    </row>
    <row r="62" spans="1:17" ht="36" customHeight="1" x14ac:dyDescent="0.25">
      <c r="A62" s="128" t="s">
        <v>130</v>
      </c>
      <c r="B62" s="129"/>
      <c r="C62" s="129"/>
      <c r="D62" s="129"/>
      <c r="E62" s="129"/>
      <c r="F62" s="129"/>
      <c r="G62" s="130"/>
      <c r="H62" s="20" t="s">
        <v>118</v>
      </c>
      <c r="I62" s="20" t="s">
        <v>119</v>
      </c>
      <c r="J62" s="20" t="s">
        <v>120</v>
      </c>
      <c r="K62" s="2"/>
      <c r="L62" s="16"/>
      <c r="M62" s="7"/>
      <c r="N62" s="7"/>
      <c r="O62" s="7"/>
      <c r="P62" s="7"/>
      <c r="Q62" s="7"/>
    </row>
    <row r="63" spans="1:17" ht="22.5" customHeight="1" x14ac:dyDescent="0.25">
      <c r="A63" s="131"/>
      <c r="B63" s="132"/>
      <c r="C63" s="132"/>
      <c r="D63" s="132"/>
      <c r="E63" s="135" t="s">
        <v>238</v>
      </c>
      <c r="F63" s="136"/>
      <c r="G63" s="137"/>
      <c r="H63" s="21">
        <v>0</v>
      </c>
      <c r="I63" s="21">
        <v>4.8040000000000003</v>
      </c>
      <c r="J63" s="21">
        <f>H63+I63</f>
        <v>4.8040000000000003</v>
      </c>
      <c r="K63" s="2"/>
      <c r="L63" s="22">
        <f>770+21.666</f>
        <v>791.66600000000005</v>
      </c>
      <c r="M63" s="32">
        <f>L63/1000</f>
        <v>0.79166600000000009</v>
      </c>
      <c r="N63" s="4"/>
      <c r="O63" s="7"/>
      <c r="P63" s="7"/>
      <c r="Q63" s="7"/>
    </row>
    <row r="64" spans="1:17" ht="25.5" customHeight="1" x14ac:dyDescent="0.25">
      <c r="A64" s="133"/>
      <c r="B64" s="134"/>
      <c r="C64" s="134"/>
      <c r="D64" s="134"/>
      <c r="E64" s="138" t="s">
        <v>239</v>
      </c>
      <c r="F64" s="139"/>
      <c r="G64" s="140"/>
      <c r="H64" s="36">
        <f>K81</f>
        <v>0</v>
      </c>
      <c r="I64" s="36">
        <f>L81</f>
        <v>0.79166600000000009</v>
      </c>
      <c r="J64" s="36">
        <f>H64+I64</f>
        <v>0.79166600000000009</v>
      </c>
      <c r="K64" s="2"/>
      <c r="L64" s="24"/>
      <c r="M64" s="24"/>
      <c r="N64" s="4"/>
      <c r="O64" s="7"/>
      <c r="P64" s="7"/>
      <c r="Q64" s="7"/>
    </row>
    <row r="65" spans="1:17" ht="16.5" customHeight="1" x14ac:dyDescent="0.25">
      <c r="A65" s="25"/>
      <c r="B65" s="7" t="s">
        <v>121</v>
      </c>
      <c r="C65" s="7"/>
      <c r="D65" s="7"/>
      <c r="E65" s="7"/>
      <c r="F65" s="7"/>
      <c r="G65" s="7"/>
      <c r="H65" s="7"/>
      <c r="I65" s="7"/>
      <c r="J65" s="26"/>
      <c r="K65" s="2"/>
      <c r="L65" s="4"/>
      <c r="M65" s="4"/>
      <c r="N65" s="4"/>
      <c r="O65" s="23" t="s">
        <v>122</v>
      </c>
      <c r="P65" s="23" t="s">
        <v>123</v>
      </c>
      <c r="Q65" s="7"/>
    </row>
    <row r="66" spans="1:17" ht="31.5" customHeight="1" x14ac:dyDescent="0.25">
      <c r="A66" s="141" t="s">
        <v>244</v>
      </c>
      <c r="B66" s="142"/>
      <c r="C66" s="142"/>
      <c r="D66" s="142"/>
      <c r="E66" s="142"/>
      <c r="F66" s="142"/>
      <c r="G66" s="142"/>
      <c r="H66" s="142"/>
      <c r="I66" s="142"/>
      <c r="J66" s="143"/>
      <c r="K66" s="2" t="s">
        <v>124</v>
      </c>
      <c r="L66" s="24"/>
      <c r="M66" s="27">
        <v>2.9000000000000001E-2</v>
      </c>
      <c r="N66" s="28">
        <v>0.499</v>
      </c>
      <c r="O66" s="29">
        <f>M66+N66</f>
        <v>0.52800000000000002</v>
      </c>
      <c r="P66" s="29">
        <f>O66/J63*100</f>
        <v>10.990840965861782</v>
      </c>
      <c r="Q66" s="7"/>
    </row>
    <row r="67" spans="1:17" ht="25.5" customHeight="1" x14ac:dyDescent="0.25">
      <c r="A67" s="30"/>
      <c r="B67" s="31"/>
      <c r="C67" s="31"/>
      <c r="D67" s="31"/>
      <c r="E67" s="31"/>
      <c r="F67" s="31"/>
      <c r="G67" s="31"/>
      <c r="H67" s="144" t="s">
        <v>125</v>
      </c>
      <c r="I67" s="145"/>
      <c r="J67" s="146"/>
      <c r="K67" s="2"/>
      <c r="L67" s="4"/>
      <c r="M67" s="29">
        <f>H63+H64</f>
        <v>0</v>
      </c>
      <c r="N67" s="29">
        <f>I63+I64-N66-(2*0.018)-M66</f>
        <v>5.0316660000000013</v>
      </c>
      <c r="O67" s="7"/>
      <c r="P67" s="7"/>
      <c r="Q67" s="7"/>
    </row>
    <row r="68" spans="1:17" ht="33.75" customHeight="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4"/>
      <c r="M68" s="32">
        <f>M67/24</f>
        <v>0</v>
      </c>
      <c r="N68" s="32">
        <f>N67/24</f>
        <v>0.20965275000000005</v>
      </c>
      <c r="O68" s="23"/>
      <c r="P68" s="32">
        <f>M68+N68</f>
        <v>0.20965275000000005</v>
      </c>
      <c r="Q68" s="7"/>
    </row>
    <row r="69" spans="1:17" ht="15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7"/>
      <c r="M69" s="29">
        <f>M68*1000</f>
        <v>0</v>
      </c>
      <c r="N69" s="29">
        <f>N68*1000</f>
        <v>209.65275000000005</v>
      </c>
      <c r="O69" s="23"/>
      <c r="P69" s="29">
        <f>M69+N69</f>
        <v>209.65275000000005</v>
      </c>
      <c r="Q69" s="7"/>
    </row>
    <row r="70" spans="1:17" ht="15.75" customHeight="1" x14ac:dyDescent="0.25">
      <c r="A70" s="2"/>
      <c r="B70" s="2"/>
      <c r="C70" s="2"/>
      <c r="D70" s="2"/>
      <c r="E70" s="2"/>
      <c r="F70" s="2" t="s">
        <v>124</v>
      </c>
      <c r="G70" s="2"/>
      <c r="H70" s="2"/>
      <c r="I70" s="2"/>
      <c r="J70" s="2"/>
      <c r="K70" s="2"/>
      <c r="L70" s="2"/>
      <c r="M70" s="34"/>
      <c r="N70" s="34"/>
      <c r="O70" s="2"/>
      <c r="P70" s="2"/>
      <c r="Q70" s="2"/>
    </row>
    <row r="71" spans="1:17" ht="15.75" customHeight="1" x14ac:dyDescent="0.25">
      <c r="A71" s="126"/>
      <c r="B71" s="127"/>
      <c r="C71" s="127"/>
      <c r="D71" s="127"/>
      <c r="E71" s="80"/>
      <c r="F71" s="2"/>
      <c r="G71" s="2"/>
      <c r="H71" s="2"/>
      <c r="I71" s="2"/>
      <c r="J71" s="80"/>
      <c r="K71" s="2"/>
      <c r="L71" s="2"/>
      <c r="M71" s="2"/>
      <c r="N71" s="2"/>
      <c r="O71" s="2"/>
      <c r="P71" s="2"/>
      <c r="Q71" s="2"/>
    </row>
    <row r="72" spans="1:17" ht="15.75" customHeight="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</row>
    <row r="73" spans="1:17" ht="15.75" customHeight="1" x14ac:dyDescent="0.25">
      <c r="A73" s="2"/>
      <c r="B73" s="2"/>
      <c r="C73" s="2"/>
      <c r="D73" s="2"/>
      <c r="E73" s="33"/>
      <c r="F73" s="2"/>
      <c r="G73" s="2"/>
      <c r="H73" s="2"/>
      <c r="I73" s="2"/>
      <c r="J73" s="2"/>
      <c r="K73" s="16"/>
      <c r="L73" s="16"/>
      <c r="M73" s="2"/>
      <c r="N73" s="2"/>
      <c r="O73" s="2"/>
      <c r="P73" s="2"/>
      <c r="Q73" s="2"/>
    </row>
    <row r="74" spans="1:17" ht="15.75" customHeight="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16"/>
      <c r="L74" s="16"/>
      <c r="M74" s="2"/>
      <c r="N74" s="2"/>
      <c r="O74" s="2"/>
      <c r="P74" s="2"/>
      <c r="Q74" s="2"/>
    </row>
    <row r="75" spans="1:17" ht="15.7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16"/>
      <c r="L75" s="16"/>
      <c r="M75" s="2"/>
      <c r="N75" s="2"/>
      <c r="O75" s="2"/>
      <c r="P75" s="2"/>
      <c r="Q75" s="2"/>
    </row>
    <row r="76" spans="1:17" ht="15.7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</row>
    <row r="77" spans="1:17" ht="15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 ht="15.7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17" ht="15.7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3" t="s">
        <v>126</v>
      </c>
      <c r="L79" s="23" t="s">
        <v>127</v>
      </c>
      <c r="M79" s="23" t="s">
        <v>128</v>
      </c>
      <c r="N79" s="23" t="s">
        <v>129</v>
      </c>
      <c r="O79" s="2"/>
      <c r="P79" s="2"/>
      <c r="Q79" s="2"/>
    </row>
    <row r="80" spans="1:17" ht="15.7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9">
        <v>0</v>
      </c>
      <c r="L80" s="29">
        <v>0.88549999999999995</v>
      </c>
      <c r="M80" s="32">
        <f>K80+L80</f>
        <v>0.88549999999999995</v>
      </c>
      <c r="N80" s="32">
        <f>M80-M63</f>
        <v>9.3833999999999862E-2</v>
      </c>
      <c r="O80" s="2"/>
      <c r="P80" s="2"/>
      <c r="Q80" s="2"/>
    </row>
    <row r="81" spans="1:17" ht="15.7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35">
        <v>0</v>
      </c>
      <c r="L81" s="35">
        <f>L80-N80</f>
        <v>0.79166600000000009</v>
      </c>
      <c r="M81" s="32">
        <f>K81+L81</f>
        <v>0.79166600000000009</v>
      </c>
      <c r="N81" s="32">
        <f>N80/2</f>
        <v>4.6916999999999931E-2</v>
      </c>
      <c r="O81" s="2"/>
      <c r="P81" s="2"/>
      <c r="Q81" s="2"/>
    </row>
    <row r="82" spans="1:17" ht="15.7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</row>
    <row r="83" spans="1:17" ht="15.7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1:17" ht="15.7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1:17" ht="15.7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1:17" ht="15.7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1:17" ht="15.7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1:17" ht="15.7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1:17" ht="15.7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1:17" ht="15.7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1:17" ht="15.7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1:17" ht="15.7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1:17" ht="15.7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1:17" ht="15.7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1:17" ht="15.7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1:17" ht="15.7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1:17" ht="15.7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1:17" ht="15.7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1:17" ht="15.7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spans="1:17" ht="15.7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</sheetData>
  <mergeCells count="37">
    <mergeCell ref="L11:L12"/>
    <mergeCell ref="M11:N11"/>
    <mergeCell ref="A1:J1"/>
    <mergeCell ref="A2:J2"/>
    <mergeCell ref="A3:J3"/>
    <mergeCell ref="A4:J4"/>
    <mergeCell ref="A5:B5"/>
    <mergeCell ref="C5:J5"/>
    <mergeCell ref="A6:B6"/>
    <mergeCell ref="C6:J6"/>
    <mergeCell ref="A7:B7"/>
    <mergeCell ref="C7:J7"/>
    <mergeCell ref="A8:B8"/>
    <mergeCell ref="C8:J8"/>
    <mergeCell ref="A9:B9"/>
    <mergeCell ref="C9:J9"/>
    <mergeCell ref="A10:B10"/>
    <mergeCell ref="C10:J10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A61:D61"/>
    <mergeCell ref="E61:J61"/>
    <mergeCell ref="A71:D71"/>
    <mergeCell ref="A62:G62"/>
    <mergeCell ref="A63:D64"/>
    <mergeCell ref="E63:G63"/>
    <mergeCell ref="E64:G64"/>
    <mergeCell ref="A66:J66"/>
    <mergeCell ref="H67:J67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0"/>
  <sheetViews>
    <sheetView workbookViewId="0">
      <selection activeCell="L11" sqref="L11:N38"/>
    </sheetView>
  </sheetViews>
  <sheetFormatPr defaultColWidth="14.42578125" defaultRowHeight="15" x14ac:dyDescent="0.25"/>
  <cols>
    <col min="1" max="1" width="10.5703125" style="83" customWidth="1"/>
    <col min="2" max="2" width="18.5703125" style="83" customWidth="1"/>
    <col min="3" max="4" width="12.7109375" style="83" customWidth="1"/>
    <col min="5" max="5" width="14.7109375" style="83" customWidth="1"/>
    <col min="6" max="6" width="12.42578125" style="83" customWidth="1"/>
    <col min="7" max="7" width="15.140625" style="83" customWidth="1"/>
    <col min="8" max="9" width="12.7109375" style="83" customWidth="1"/>
    <col min="10" max="10" width="15" style="83" customWidth="1"/>
    <col min="11" max="11" width="9.140625" style="83" customWidth="1"/>
    <col min="12" max="12" width="13" style="83" customWidth="1"/>
    <col min="13" max="13" width="12.7109375" style="83" customWidth="1"/>
    <col min="14" max="14" width="14.28515625" style="83" customWidth="1"/>
    <col min="15" max="15" width="7.85546875" style="83" customWidth="1"/>
    <col min="16" max="17" width="9.140625" style="83" customWidth="1"/>
    <col min="18" max="16384" width="14.42578125" style="83"/>
  </cols>
  <sheetData>
    <row r="1" spans="1:17" ht="24" x14ac:dyDescent="0.4">
      <c r="A1" s="101" t="s">
        <v>0</v>
      </c>
      <c r="B1" s="102"/>
      <c r="C1" s="102"/>
      <c r="D1" s="102"/>
      <c r="E1" s="102"/>
      <c r="F1" s="102"/>
      <c r="G1" s="102"/>
      <c r="H1" s="102"/>
      <c r="I1" s="102"/>
      <c r="J1" s="103"/>
      <c r="K1" s="1"/>
      <c r="L1" s="2"/>
      <c r="M1" s="2"/>
      <c r="N1" s="2"/>
      <c r="O1" s="3"/>
      <c r="P1" s="4" t="s">
        <v>1</v>
      </c>
      <c r="Q1" s="2"/>
    </row>
    <row r="2" spans="1:17" ht="18.75" x14ac:dyDescent="0.3">
      <c r="A2" s="104" t="s">
        <v>2</v>
      </c>
      <c r="B2" s="102"/>
      <c r="C2" s="102"/>
      <c r="D2" s="102"/>
      <c r="E2" s="102"/>
      <c r="F2" s="102"/>
      <c r="G2" s="102"/>
      <c r="H2" s="102"/>
      <c r="I2" s="102"/>
      <c r="J2" s="103"/>
      <c r="K2" s="2"/>
      <c r="L2" s="2"/>
      <c r="M2" s="2"/>
      <c r="N2" s="2"/>
      <c r="O2" s="5"/>
      <c r="P2" s="4" t="s">
        <v>3</v>
      </c>
      <c r="Q2" s="2"/>
    </row>
    <row r="3" spans="1:17" ht="18.75" customHeight="1" x14ac:dyDescent="0.25">
      <c r="A3" s="105" t="s">
        <v>240</v>
      </c>
      <c r="B3" s="106"/>
      <c r="C3" s="106"/>
      <c r="D3" s="106"/>
      <c r="E3" s="106"/>
      <c r="F3" s="106"/>
      <c r="G3" s="106"/>
      <c r="H3" s="106"/>
      <c r="I3" s="106"/>
      <c r="J3" s="107"/>
      <c r="K3" s="6"/>
      <c r="L3" s="6"/>
      <c r="N3" s="6"/>
      <c r="O3" s="6"/>
      <c r="P3" s="6"/>
      <c r="Q3" s="6"/>
    </row>
    <row r="4" spans="1:17" ht="24" x14ac:dyDescent="0.4">
      <c r="A4" s="101" t="s">
        <v>4</v>
      </c>
      <c r="B4" s="102"/>
      <c r="C4" s="102"/>
      <c r="D4" s="102"/>
      <c r="E4" s="102"/>
      <c r="F4" s="102"/>
      <c r="G4" s="102"/>
      <c r="H4" s="102"/>
      <c r="I4" s="102"/>
      <c r="J4" s="103"/>
      <c r="K4" s="2"/>
      <c r="L4" s="2"/>
      <c r="M4" s="6"/>
      <c r="N4" s="2"/>
      <c r="O4" s="2"/>
      <c r="P4" s="2"/>
      <c r="Q4" s="2"/>
    </row>
    <row r="5" spans="1:17" x14ac:dyDescent="0.25">
      <c r="A5" s="108" t="s">
        <v>5</v>
      </c>
      <c r="B5" s="103"/>
      <c r="C5" s="109" t="s">
        <v>6</v>
      </c>
      <c r="D5" s="102"/>
      <c r="E5" s="102"/>
      <c r="F5" s="102"/>
      <c r="G5" s="102"/>
      <c r="H5" s="102"/>
      <c r="I5" s="102"/>
      <c r="J5" s="103"/>
      <c r="K5" s="2"/>
      <c r="L5" s="2"/>
      <c r="M5" s="2"/>
      <c r="N5" s="2"/>
      <c r="O5" s="2"/>
      <c r="P5" s="2"/>
      <c r="Q5" s="2"/>
    </row>
    <row r="6" spans="1:17" ht="45" customHeight="1" x14ac:dyDescent="0.25">
      <c r="A6" s="110" t="s">
        <v>7</v>
      </c>
      <c r="B6" s="103"/>
      <c r="C6" s="111" t="s">
        <v>8</v>
      </c>
      <c r="D6" s="102"/>
      <c r="E6" s="102"/>
      <c r="F6" s="102"/>
      <c r="G6" s="102"/>
      <c r="H6" s="102"/>
      <c r="I6" s="102"/>
      <c r="J6" s="103"/>
      <c r="K6" s="2"/>
      <c r="L6" s="2"/>
      <c r="M6" s="2"/>
      <c r="N6" s="2"/>
      <c r="O6" s="2"/>
      <c r="P6" s="2"/>
      <c r="Q6" s="2"/>
    </row>
    <row r="7" spans="1:17" x14ac:dyDescent="0.25">
      <c r="A7" s="110" t="s">
        <v>9</v>
      </c>
      <c r="B7" s="103"/>
      <c r="C7" s="112" t="s">
        <v>10</v>
      </c>
      <c r="D7" s="102"/>
      <c r="E7" s="102"/>
      <c r="F7" s="102"/>
      <c r="G7" s="102"/>
      <c r="H7" s="102"/>
      <c r="I7" s="102"/>
      <c r="J7" s="103"/>
      <c r="K7" s="2"/>
      <c r="L7" s="2"/>
      <c r="M7" s="2"/>
      <c r="N7" s="2"/>
      <c r="O7" s="2"/>
      <c r="P7" s="2"/>
      <c r="Q7" s="2"/>
    </row>
    <row r="8" spans="1:17" x14ac:dyDescent="0.25">
      <c r="A8" s="110" t="s">
        <v>11</v>
      </c>
      <c r="B8" s="103"/>
      <c r="C8" s="112" t="s">
        <v>12</v>
      </c>
      <c r="D8" s="102"/>
      <c r="E8" s="102"/>
      <c r="F8" s="102"/>
      <c r="G8" s="102"/>
      <c r="H8" s="102"/>
      <c r="I8" s="102"/>
      <c r="J8" s="103"/>
      <c r="K8" s="2"/>
      <c r="L8" s="2"/>
      <c r="M8" s="2"/>
      <c r="N8" s="2"/>
      <c r="O8" s="2"/>
      <c r="P8" s="2"/>
      <c r="Q8" s="2"/>
    </row>
    <row r="9" spans="1:17" x14ac:dyDescent="0.25">
      <c r="A9" s="113" t="s">
        <v>13</v>
      </c>
      <c r="B9" s="103"/>
      <c r="C9" s="114" t="s">
        <v>241</v>
      </c>
      <c r="D9" s="115"/>
      <c r="E9" s="115"/>
      <c r="F9" s="115"/>
      <c r="G9" s="115"/>
      <c r="H9" s="115"/>
      <c r="I9" s="115"/>
      <c r="J9" s="116"/>
      <c r="K9" s="6"/>
      <c r="L9" s="6"/>
      <c r="M9" s="6"/>
      <c r="N9" s="6"/>
      <c r="O9" s="6"/>
      <c r="P9" s="6"/>
      <c r="Q9" s="6"/>
    </row>
    <row r="10" spans="1:17" x14ac:dyDescent="0.25">
      <c r="A10" s="110" t="s">
        <v>14</v>
      </c>
      <c r="B10" s="103"/>
      <c r="C10" s="114"/>
      <c r="D10" s="115"/>
      <c r="E10" s="115"/>
      <c r="F10" s="115"/>
      <c r="G10" s="115"/>
      <c r="H10" s="115"/>
      <c r="I10" s="115"/>
      <c r="J10" s="116"/>
      <c r="K10" s="2"/>
      <c r="L10" s="2"/>
      <c r="M10" s="2"/>
      <c r="N10" s="2"/>
      <c r="O10" s="2"/>
      <c r="P10" s="2"/>
      <c r="Q10" s="2"/>
    </row>
    <row r="11" spans="1:17" ht="33" customHeight="1" x14ac:dyDescent="0.25">
      <c r="A11" s="117" t="s">
        <v>15</v>
      </c>
      <c r="B11" s="117" t="s">
        <v>16</v>
      </c>
      <c r="C11" s="119" t="s">
        <v>17</v>
      </c>
      <c r="D11" s="119" t="s">
        <v>18</v>
      </c>
      <c r="E11" s="117" t="s">
        <v>19</v>
      </c>
      <c r="F11" s="117" t="s">
        <v>15</v>
      </c>
      <c r="G11" s="117" t="s">
        <v>16</v>
      </c>
      <c r="H11" s="119" t="s">
        <v>17</v>
      </c>
      <c r="I11" s="119" t="s">
        <v>18</v>
      </c>
      <c r="J11" s="117" t="s">
        <v>19</v>
      </c>
      <c r="K11" s="2"/>
      <c r="L11" s="147" t="s">
        <v>16</v>
      </c>
      <c r="M11" s="148" t="s">
        <v>287</v>
      </c>
      <c r="N11" s="148"/>
      <c r="O11" s="2"/>
      <c r="P11" s="2"/>
      <c r="Q11" s="2"/>
    </row>
    <row r="12" spans="1:17" ht="13.5" customHeight="1" x14ac:dyDescent="0.25">
      <c r="A12" s="118"/>
      <c r="B12" s="118"/>
      <c r="C12" s="118"/>
      <c r="D12" s="118"/>
      <c r="E12" s="118"/>
      <c r="F12" s="118"/>
      <c r="G12" s="118"/>
      <c r="H12" s="118"/>
      <c r="I12" s="118"/>
      <c r="J12" s="118"/>
      <c r="K12" s="2"/>
      <c r="L12" s="147"/>
      <c r="M12" s="7" t="s">
        <v>17</v>
      </c>
      <c r="N12" s="2" t="s">
        <v>18</v>
      </c>
      <c r="O12" s="2"/>
      <c r="P12" s="2"/>
      <c r="Q12" s="2"/>
    </row>
    <row r="13" spans="1:17" x14ac:dyDescent="0.25">
      <c r="A13" s="8">
        <v>1</v>
      </c>
      <c r="B13" s="9" t="s">
        <v>20</v>
      </c>
      <c r="C13" s="37">
        <v>0</v>
      </c>
      <c r="D13" s="10">
        <v>210</v>
      </c>
      <c r="E13" s="11">
        <f t="shared" ref="E13:E60" si="0">SUM(C13,D13)</f>
        <v>210</v>
      </c>
      <c r="F13" s="8">
        <v>49</v>
      </c>
      <c r="G13" s="12" t="s">
        <v>21</v>
      </c>
      <c r="H13" s="37">
        <v>0</v>
      </c>
      <c r="I13" s="10">
        <v>210</v>
      </c>
      <c r="J13" s="8">
        <f t="shared" ref="J13:J60" si="1">SUM(H13,I13)</f>
        <v>210</v>
      </c>
      <c r="K13" s="2"/>
      <c r="L13" s="2"/>
      <c r="M13" s="7"/>
      <c r="N13" s="7"/>
      <c r="O13" s="2"/>
      <c r="P13" s="2"/>
      <c r="Q13" s="2"/>
    </row>
    <row r="14" spans="1:17" x14ac:dyDescent="0.25">
      <c r="A14" s="8">
        <f t="shared" ref="A14:A36" si="2">A13+1</f>
        <v>2</v>
      </c>
      <c r="B14" s="9" t="s">
        <v>22</v>
      </c>
      <c r="C14" s="37">
        <v>0</v>
      </c>
      <c r="D14" s="10">
        <v>210</v>
      </c>
      <c r="E14" s="11">
        <f t="shared" si="0"/>
        <v>210</v>
      </c>
      <c r="F14" s="8">
        <f t="shared" ref="F14:F36" si="3">F13+1</f>
        <v>50</v>
      </c>
      <c r="G14" s="12" t="s">
        <v>23</v>
      </c>
      <c r="H14" s="37">
        <v>0</v>
      </c>
      <c r="I14" s="10">
        <v>210</v>
      </c>
      <c r="J14" s="8">
        <f t="shared" si="1"/>
        <v>210</v>
      </c>
      <c r="K14" s="2"/>
      <c r="L14" s="2" t="s">
        <v>20</v>
      </c>
      <c r="M14" s="7">
        <f>AVERAGE(C13:C16)</f>
        <v>0</v>
      </c>
      <c r="N14" s="7">
        <f>AVERAGE(D13:D16)</f>
        <v>210</v>
      </c>
      <c r="O14" s="2"/>
      <c r="P14" s="2"/>
      <c r="Q14" s="2"/>
    </row>
    <row r="15" spans="1:17" x14ac:dyDescent="0.25">
      <c r="A15" s="8">
        <f t="shared" si="2"/>
        <v>3</v>
      </c>
      <c r="B15" s="9" t="s">
        <v>24</v>
      </c>
      <c r="C15" s="37">
        <v>0</v>
      </c>
      <c r="D15" s="10">
        <v>210</v>
      </c>
      <c r="E15" s="11">
        <f t="shared" si="0"/>
        <v>210</v>
      </c>
      <c r="F15" s="8">
        <f t="shared" si="3"/>
        <v>51</v>
      </c>
      <c r="G15" s="12" t="s">
        <v>25</v>
      </c>
      <c r="H15" s="37">
        <v>0</v>
      </c>
      <c r="I15" s="10">
        <v>210</v>
      </c>
      <c r="J15" s="8">
        <f t="shared" si="1"/>
        <v>210</v>
      </c>
      <c r="K15" s="2"/>
      <c r="L15" s="2" t="s">
        <v>28</v>
      </c>
      <c r="M15" s="7">
        <f>AVERAGE(C17:C20)</f>
        <v>0</v>
      </c>
      <c r="N15" s="7">
        <f>AVERAGE(D17:D20)</f>
        <v>210</v>
      </c>
      <c r="O15" s="2"/>
      <c r="P15" s="2"/>
      <c r="Q15" s="2"/>
    </row>
    <row r="16" spans="1:17" x14ac:dyDescent="0.25">
      <c r="A16" s="8">
        <f t="shared" si="2"/>
        <v>4</v>
      </c>
      <c r="B16" s="9" t="s">
        <v>26</v>
      </c>
      <c r="C16" s="37">
        <v>0</v>
      </c>
      <c r="D16" s="10">
        <v>210</v>
      </c>
      <c r="E16" s="11">
        <f t="shared" si="0"/>
        <v>210</v>
      </c>
      <c r="F16" s="8">
        <f t="shared" si="3"/>
        <v>52</v>
      </c>
      <c r="G16" s="12" t="s">
        <v>27</v>
      </c>
      <c r="H16" s="37">
        <v>0</v>
      </c>
      <c r="I16" s="10">
        <v>210</v>
      </c>
      <c r="J16" s="8">
        <f t="shared" si="1"/>
        <v>210</v>
      </c>
      <c r="K16" s="2"/>
      <c r="L16" s="2" t="s">
        <v>36</v>
      </c>
      <c r="M16" s="7">
        <f>AVERAGE(C21:C24)</f>
        <v>0</v>
      </c>
      <c r="N16" s="7">
        <f>AVERAGE(D21:D24)</f>
        <v>210</v>
      </c>
      <c r="O16" s="2"/>
      <c r="P16" s="2"/>
      <c r="Q16" s="2"/>
    </row>
    <row r="17" spans="1:17" x14ac:dyDescent="0.25">
      <c r="A17" s="8">
        <f t="shared" si="2"/>
        <v>5</v>
      </c>
      <c r="B17" s="9" t="s">
        <v>28</v>
      </c>
      <c r="C17" s="37">
        <v>0</v>
      </c>
      <c r="D17" s="10">
        <v>210</v>
      </c>
      <c r="E17" s="11">
        <f t="shared" si="0"/>
        <v>210</v>
      </c>
      <c r="F17" s="8">
        <f t="shared" si="3"/>
        <v>53</v>
      </c>
      <c r="G17" s="12" t="s">
        <v>29</v>
      </c>
      <c r="H17" s="37">
        <v>0</v>
      </c>
      <c r="I17" s="10">
        <v>210</v>
      </c>
      <c r="J17" s="8">
        <f t="shared" si="1"/>
        <v>210</v>
      </c>
      <c r="K17" s="2"/>
      <c r="L17" s="2" t="s">
        <v>44</v>
      </c>
      <c r="M17" s="7">
        <f>AVERAGE(C25:C28)</f>
        <v>0</v>
      </c>
      <c r="N17" s="7">
        <f>AVERAGE(D25:D28)</f>
        <v>210</v>
      </c>
      <c r="O17" s="2"/>
      <c r="P17" s="2"/>
      <c r="Q17" s="2"/>
    </row>
    <row r="18" spans="1:17" x14ac:dyDescent="0.25">
      <c r="A18" s="8">
        <f t="shared" si="2"/>
        <v>6</v>
      </c>
      <c r="B18" s="9" t="s">
        <v>30</v>
      </c>
      <c r="C18" s="37">
        <v>0</v>
      </c>
      <c r="D18" s="10">
        <v>210</v>
      </c>
      <c r="E18" s="11">
        <f t="shared" si="0"/>
        <v>210</v>
      </c>
      <c r="F18" s="8">
        <f t="shared" si="3"/>
        <v>54</v>
      </c>
      <c r="G18" s="12" t="s">
        <v>31</v>
      </c>
      <c r="H18" s="37">
        <v>0</v>
      </c>
      <c r="I18" s="10">
        <v>210</v>
      </c>
      <c r="J18" s="8">
        <f t="shared" si="1"/>
        <v>210</v>
      </c>
      <c r="K18" s="2"/>
      <c r="L18" s="2" t="s">
        <v>52</v>
      </c>
      <c r="M18" s="7">
        <f>AVERAGE(C29:C32)</f>
        <v>0</v>
      </c>
      <c r="N18" s="7">
        <f>AVERAGE(D29:D32)</f>
        <v>210</v>
      </c>
      <c r="O18" s="2"/>
      <c r="P18" s="2"/>
      <c r="Q18" s="2"/>
    </row>
    <row r="19" spans="1:17" x14ac:dyDescent="0.25">
      <c r="A19" s="8">
        <f t="shared" si="2"/>
        <v>7</v>
      </c>
      <c r="B19" s="9" t="s">
        <v>32</v>
      </c>
      <c r="C19" s="37">
        <v>0</v>
      </c>
      <c r="D19" s="10">
        <v>210</v>
      </c>
      <c r="E19" s="11">
        <f t="shared" si="0"/>
        <v>210</v>
      </c>
      <c r="F19" s="8">
        <f t="shared" si="3"/>
        <v>55</v>
      </c>
      <c r="G19" s="12" t="s">
        <v>33</v>
      </c>
      <c r="H19" s="37">
        <v>0</v>
      </c>
      <c r="I19" s="10">
        <v>210</v>
      </c>
      <c r="J19" s="8">
        <f t="shared" si="1"/>
        <v>210</v>
      </c>
      <c r="K19" s="2"/>
      <c r="L19" s="2" t="s">
        <v>60</v>
      </c>
      <c r="M19" s="7">
        <f>AVERAGE(C33:C36)</f>
        <v>0</v>
      </c>
      <c r="N19" s="7">
        <f>AVERAGE(D33:D36)</f>
        <v>210</v>
      </c>
      <c r="O19" s="2"/>
      <c r="P19" s="2"/>
      <c r="Q19" s="2"/>
    </row>
    <row r="20" spans="1:17" x14ac:dyDescent="0.25">
      <c r="A20" s="8">
        <f t="shared" si="2"/>
        <v>8</v>
      </c>
      <c r="B20" s="9" t="s">
        <v>34</v>
      </c>
      <c r="C20" s="37">
        <v>0</v>
      </c>
      <c r="D20" s="10">
        <v>210</v>
      </c>
      <c r="E20" s="11">
        <f t="shared" si="0"/>
        <v>210</v>
      </c>
      <c r="F20" s="8">
        <f t="shared" si="3"/>
        <v>56</v>
      </c>
      <c r="G20" s="12" t="s">
        <v>35</v>
      </c>
      <c r="H20" s="37">
        <v>0</v>
      </c>
      <c r="I20" s="10">
        <v>210</v>
      </c>
      <c r="J20" s="8">
        <f t="shared" si="1"/>
        <v>210</v>
      </c>
      <c r="K20" s="2"/>
      <c r="L20" s="2" t="s">
        <v>68</v>
      </c>
      <c r="M20" s="7">
        <f>AVERAGE(C37:C40)</f>
        <v>0</v>
      </c>
      <c r="N20" s="7">
        <f>AVERAGE(D37:D40)</f>
        <v>210</v>
      </c>
      <c r="O20" s="2"/>
      <c r="P20" s="2"/>
      <c r="Q20" s="2"/>
    </row>
    <row r="21" spans="1:17" ht="15.75" customHeight="1" x14ac:dyDescent="0.25">
      <c r="A21" s="8">
        <f t="shared" si="2"/>
        <v>9</v>
      </c>
      <c r="B21" s="9" t="s">
        <v>36</v>
      </c>
      <c r="C21" s="37">
        <v>0</v>
      </c>
      <c r="D21" s="10">
        <v>210</v>
      </c>
      <c r="E21" s="11">
        <f t="shared" si="0"/>
        <v>210</v>
      </c>
      <c r="F21" s="8">
        <f t="shared" si="3"/>
        <v>57</v>
      </c>
      <c r="G21" s="12" t="s">
        <v>37</v>
      </c>
      <c r="H21" s="37">
        <v>0</v>
      </c>
      <c r="I21" s="10">
        <v>210</v>
      </c>
      <c r="J21" s="8">
        <f t="shared" si="1"/>
        <v>210</v>
      </c>
      <c r="K21" s="2"/>
      <c r="L21" s="2" t="s">
        <v>76</v>
      </c>
      <c r="M21" s="7">
        <f>AVERAGE(C41:C44)</f>
        <v>0</v>
      </c>
      <c r="N21" s="7">
        <f>AVERAGE(D41:D44)</f>
        <v>210</v>
      </c>
      <c r="O21" s="2"/>
      <c r="P21" s="2"/>
      <c r="Q21" s="2"/>
    </row>
    <row r="22" spans="1:17" ht="15.75" customHeight="1" x14ac:dyDescent="0.25">
      <c r="A22" s="8">
        <f t="shared" si="2"/>
        <v>10</v>
      </c>
      <c r="B22" s="9" t="s">
        <v>38</v>
      </c>
      <c r="C22" s="37">
        <v>0</v>
      </c>
      <c r="D22" s="10">
        <v>210</v>
      </c>
      <c r="E22" s="11">
        <f t="shared" si="0"/>
        <v>210</v>
      </c>
      <c r="F22" s="8">
        <f t="shared" si="3"/>
        <v>58</v>
      </c>
      <c r="G22" s="12" t="s">
        <v>39</v>
      </c>
      <c r="H22" s="37">
        <v>0</v>
      </c>
      <c r="I22" s="10">
        <v>210</v>
      </c>
      <c r="J22" s="8">
        <f t="shared" si="1"/>
        <v>210</v>
      </c>
      <c r="K22" s="2"/>
      <c r="L22" s="2" t="s">
        <v>84</v>
      </c>
      <c r="M22" s="7">
        <f>AVERAGE(C45:C48)</f>
        <v>0</v>
      </c>
      <c r="N22" s="7">
        <f>AVERAGE(D45:D48)</f>
        <v>210</v>
      </c>
      <c r="O22" s="2"/>
      <c r="P22" s="2"/>
      <c r="Q22" s="2"/>
    </row>
    <row r="23" spans="1:17" ht="15.75" customHeight="1" x14ac:dyDescent="0.25">
      <c r="A23" s="8">
        <f t="shared" si="2"/>
        <v>11</v>
      </c>
      <c r="B23" s="9" t="s">
        <v>40</v>
      </c>
      <c r="C23" s="37">
        <v>0</v>
      </c>
      <c r="D23" s="10">
        <v>210</v>
      </c>
      <c r="E23" s="11">
        <f t="shared" si="0"/>
        <v>210</v>
      </c>
      <c r="F23" s="8">
        <f t="shared" si="3"/>
        <v>59</v>
      </c>
      <c r="G23" s="12" t="s">
        <v>41</v>
      </c>
      <c r="H23" s="37">
        <v>0</v>
      </c>
      <c r="I23" s="10">
        <v>210</v>
      </c>
      <c r="J23" s="8">
        <f t="shared" si="1"/>
        <v>210</v>
      </c>
      <c r="K23" s="2"/>
      <c r="L23" s="2" t="s">
        <v>92</v>
      </c>
      <c r="M23" s="7">
        <f>AVERAGE(C49:C52)</f>
        <v>0</v>
      </c>
      <c r="N23" s="7">
        <f>AVERAGE(D49:D52)</f>
        <v>210</v>
      </c>
      <c r="O23" s="2"/>
      <c r="P23" s="2"/>
      <c r="Q23" s="2"/>
    </row>
    <row r="24" spans="1:17" ht="15.75" customHeight="1" x14ac:dyDescent="0.25">
      <c r="A24" s="8">
        <f t="shared" si="2"/>
        <v>12</v>
      </c>
      <c r="B24" s="9" t="s">
        <v>42</v>
      </c>
      <c r="C24" s="37">
        <v>0</v>
      </c>
      <c r="D24" s="10">
        <v>210</v>
      </c>
      <c r="E24" s="11">
        <f t="shared" si="0"/>
        <v>210</v>
      </c>
      <c r="F24" s="8">
        <f t="shared" si="3"/>
        <v>60</v>
      </c>
      <c r="G24" s="12" t="s">
        <v>43</v>
      </c>
      <c r="H24" s="37">
        <v>0</v>
      </c>
      <c r="I24" s="10">
        <v>210</v>
      </c>
      <c r="J24" s="8">
        <f t="shared" si="1"/>
        <v>210</v>
      </c>
      <c r="K24" s="2"/>
      <c r="L24" s="13" t="s">
        <v>100</v>
      </c>
      <c r="M24" s="7">
        <f>AVERAGE(C53:C56)</f>
        <v>0</v>
      </c>
      <c r="N24" s="7">
        <f>AVERAGE(D53:D56)</f>
        <v>210</v>
      </c>
      <c r="O24" s="2"/>
      <c r="P24" s="2"/>
      <c r="Q24" s="2"/>
    </row>
    <row r="25" spans="1:17" ht="15.75" customHeight="1" x14ac:dyDescent="0.25">
      <c r="A25" s="8">
        <f t="shared" si="2"/>
        <v>13</v>
      </c>
      <c r="B25" s="9" t="s">
        <v>44</v>
      </c>
      <c r="C25" s="37">
        <v>0</v>
      </c>
      <c r="D25" s="10">
        <v>210</v>
      </c>
      <c r="E25" s="11">
        <f t="shared" si="0"/>
        <v>210</v>
      </c>
      <c r="F25" s="8">
        <f t="shared" si="3"/>
        <v>61</v>
      </c>
      <c r="G25" s="12" t="s">
        <v>45</v>
      </c>
      <c r="H25" s="37">
        <v>0</v>
      </c>
      <c r="I25" s="10">
        <v>210</v>
      </c>
      <c r="J25" s="8">
        <f t="shared" si="1"/>
        <v>210</v>
      </c>
      <c r="K25" s="2"/>
      <c r="L25" s="16" t="s">
        <v>108</v>
      </c>
      <c r="M25" s="7">
        <f>AVERAGE(C57:C60)</f>
        <v>0</v>
      </c>
      <c r="N25" s="7">
        <f>AVERAGE(D57:D60)</f>
        <v>210</v>
      </c>
      <c r="O25" s="2"/>
      <c r="P25" s="2"/>
      <c r="Q25" s="2"/>
    </row>
    <row r="26" spans="1:17" ht="15.75" customHeight="1" x14ac:dyDescent="0.25">
      <c r="A26" s="8">
        <f t="shared" si="2"/>
        <v>14</v>
      </c>
      <c r="B26" s="9" t="s">
        <v>46</v>
      </c>
      <c r="C26" s="37">
        <v>0</v>
      </c>
      <c r="D26" s="10">
        <v>210</v>
      </c>
      <c r="E26" s="11">
        <f t="shared" si="0"/>
        <v>210</v>
      </c>
      <c r="F26" s="8">
        <f t="shared" si="3"/>
        <v>62</v>
      </c>
      <c r="G26" s="12" t="s">
        <v>47</v>
      </c>
      <c r="H26" s="37">
        <v>0</v>
      </c>
      <c r="I26" s="10">
        <v>210</v>
      </c>
      <c r="J26" s="8">
        <f t="shared" si="1"/>
        <v>210</v>
      </c>
      <c r="K26" s="2"/>
      <c r="L26" s="16" t="s">
        <v>21</v>
      </c>
      <c r="M26" s="7">
        <f>AVERAGE(H13:H16)</f>
        <v>0</v>
      </c>
      <c r="N26" s="7">
        <f>AVERAGE(I13:I16)</f>
        <v>210</v>
      </c>
      <c r="O26" s="2"/>
      <c r="P26" s="2"/>
      <c r="Q26" s="2"/>
    </row>
    <row r="27" spans="1:17" ht="15.75" customHeight="1" x14ac:dyDescent="0.25">
      <c r="A27" s="8">
        <f t="shared" si="2"/>
        <v>15</v>
      </c>
      <c r="B27" s="9" t="s">
        <v>48</v>
      </c>
      <c r="C27" s="37">
        <v>0</v>
      </c>
      <c r="D27" s="10">
        <v>210</v>
      </c>
      <c r="E27" s="11">
        <f t="shared" si="0"/>
        <v>210</v>
      </c>
      <c r="F27" s="8">
        <f t="shared" si="3"/>
        <v>63</v>
      </c>
      <c r="G27" s="12" t="s">
        <v>49</v>
      </c>
      <c r="H27" s="37">
        <v>0</v>
      </c>
      <c r="I27" s="10">
        <v>210</v>
      </c>
      <c r="J27" s="8">
        <f t="shared" si="1"/>
        <v>210</v>
      </c>
      <c r="K27" s="2"/>
      <c r="L27" s="24" t="s">
        <v>29</v>
      </c>
      <c r="M27" s="7">
        <f>AVERAGE(H17:H20)</f>
        <v>0</v>
      </c>
      <c r="N27" s="7">
        <f>AVERAGE(I17:I20)</f>
        <v>210</v>
      </c>
      <c r="O27" s="2"/>
      <c r="P27" s="2"/>
      <c r="Q27" s="2"/>
    </row>
    <row r="28" spans="1:17" ht="15.75" customHeight="1" x14ac:dyDescent="0.25">
      <c r="A28" s="8">
        <f t="shared" si="2"/>
        <v>16</v>
      </c>
      <c r="B28" s="9" t="s">
        <v>50</v>
      </c>
      <c r="C28" s="37">
        <v>0</v>
      </c>
      <c r="D28" s="10">
        <v>210</v>
      </c>
      <c r="E28" s="11">
        <f t="shared" si="0"/>
        <v>210</v>
      </c>
      <c r="F28" s="8">
        <f t="shared" si="3"/>
        <v>64</v>
      </c>
      <c r="G28" s="12" t="s">
        <v>51</v>
      </c>
      <c r="H28" s="37">
        <v>0</v>
      </c>
      <c r="I28" s="10">
        <v>210</v>
      </c>
      <c r="J28" s="8">
        <f t="shared" si="1"/>
        <v>210</v>
      </c>
      <c r="K28" s="2"/>
      <c r="L28" s="2" t="s">
        <v>37</v>
      </c>
      <c r="M28" s="7">
        <f>AVERAGE(H21:H24)</f>
        <v>0</v>
      </c>
      <c r="N28" s="7">
        <f>AVERAGE(I21:I24)</f>
        <v>210</v>
      </c>
      <c r="O28" s="2"/>
      <c r="P28" s="2"/>
      <c r="Q28" s="2"/>
    </row>
    <row r="29" spans="1:17" ht="15.75" customHeight="1" x14ac:dyDescent="0.25">
      <c r="A29" s="8">
        <f t="shared" si="2"/>
        <v>17</v>
      </c>
      <c r="B29" s="9" t="s">
        <v>52</v>
      </c>
      <c r="C29" s="37">
        <v>0</v>
      </c>
      <c r="D29" s="10">
        <v>210</v>
      </c>
      <c r="E29" s="11">
        <f t="shared" si="0"/>
        <v>210</v>
      </c>
      <c r="F29" s="8">
        <f t="shared" si="3"/>
        <v>65</v>
      </c>
      <c r="G29" s="12" t="s">
        <v>53</v>
      </c>
      <c r="H29" s="37">
        <v>0</v>
      </c>
      <c r="I29" s="10">
        <v>210</v>
      </c>
      <c r="J29" s="8">
        <f t="shared" si="1"/>
        <v>210</v>
      </c>
      <c r="K29" s="2"/>
      <c r="L29" s="2" t="s">
        <v>45</v>
      </c>
      <c r="M29" s="7">
        <f>AVERAGE(H25:H28)</f>
        <v>0</v>
      </c>
      <c r="N29" s="7">
        <f>AVERAGE(I25:I28)</f>
        <v>210</v>
      </c>
      <c r="O29" s="2"/>
      <c r="P29" s="2"/>
      <c r="Q29" s="2"/>
    </row>
    <row r="30" spans="1:17" ht="15.75" customHeight="1" x14ac:dyDescent="0.25">
      <c r="A30" s="8">
        <f t="shared" si="2"/>
        <v>18</v>
      </c>
      <c r="B30" s="9" t="s">
        <v>54</v>
      </c>
      <c r="C30" s="37">
        <v>0</v>
      </c>
      <c r="D30" s="10">
        <v>210</v>
      </c>
      <c r="E30" s="11">
        <f t="shared" si="0"/>
        <v>210</v>
      </c>
      <c r="F30" s="8">
        <f t="shared" si="3"/>
        <v>66</v>
      </c>
      <c r="G30" s="12" t="s">
        <v>55</v>
      </c>
      <c r="H30" s="37">
        <v>0</v>
      </c>
      <c r="I30" s="10">
        <v>210</v>
      </c>
      <c r="J30" s="8">
        <f t="shared" si="1"/>
        <v>210</v>
      </c>
      <c r="K30" s="2"/>
      <c r="L30" s="2" t="s">
        <v>53</v>
      </c>
      <c r="M30" s="7">
        <f>AVERAGE(H29:H32)</f>
        <v>0</v>
      </c>
      <c r="N30" s="7">
        <f>AVERAGE(I29:I32)</f>
        <v>210</v>
      </c>
      <c r="O30" s="2"/>
      <c r="P30" s="2"/>
      <c r="Q30" s="2"/>
    </row>
    <row r="31" spans="1:17" ht="15.75" customHeight="1" x14ac:dyDescent="0.25">
      <c r="A31" s="8">
        <f t="shared" si="2"/>
        <v>19</v>
      </c>
      <c r="B31" s="9" t="s">
        <v>56</v>
      </c>
      <c r="C31" s="37">
        <v>0</v>
      </c>
      <c r="D31" s="10">
        <v>210</v>
      </c>
      <c r="E31" s="11">
        <f t="shared" si="0"/>
        <v>210</v>
      </c>
      <c r="F31" s="8">
        <f t="shared" si="3"/>
        <v>67</v>
      </c>
      <c r="G31" s="12" t="s">
        <v>57</v>
      </c>
      <c r="H31" s="37">
        <v>0</v>
      </c>
      <c r="I31" s="10">
        <v>210</v>
      </c>
      <c r="J31" s="8">
        <f t="shared" si="1"/>
        <v>210</v>
      </c>
      <c r="K31" s="2"/>
      <c r="L31" s="2" t="s">
        <v>61</v>
      </c>
      <c r="M31" s="7">
        <f>AVERAGE(H33:H36)</f>
        <v>0</v>
      </c>
      <c r="N31" s="7">
        <f>AVERAGE(I33:I36)</f>
        <v>210</v>
      </c>
      <c r="O31" s="2"/>
      <c r="P31" s="2"/>
      <c r="Q31" s="2"/>
    </row>
    <row r="32" spans="1:17" ht="15.75" customHeight="1" x14ac:dyDescent="0.25">
      <c r="A32" s="8">
        <f t="shared" si="2"/>
        <v>20</v>
      </c>
      <c r="B32" s="9" t="s">
        <v>58</v>
      </c>
      <c r="C32" s="37">
        <v>0</v>
      </c>
      <c r="D32" s="10">
        <v>210</v>
      </c>
      <c r="E32" s="11">
        <f t="shared" si="0"/>
        <v>210</v>
      </c>
      <c r="F32" s="8">
        <f t="shared" si="3"/>
        <v>68</v>
      </c>
      <c r="G32" s="12" t="s">
        <v>59</v>
      </c>
      <c r="H32" s="37">
        <v>0</v>
      </c>
      <c r="I32" s="10">
        <v>210</v>
      </c>
      <c r="J32" s="8">
        <f t="shared" si="1"/>
        <v>210</v>
      </c>
      <c r="K32" s="2"/>
      <c r="L32" s="2" t="s">
        <v>69</v>
      </c>
      <c r="M32" s="7">
        <f>AVERAGE(H37:H40)</f>
        <v>0</v>
      </c>
      <c r="N32" s="7">
        <f>AVERAGE(I37:I40)</f>
        <v>210</v>
      </c>
      <c r="O32" s="2"/>
      <c r="P32" s="2"/>
      <c r="Q32" s="2"/>
    </row>
    <row r="33" spans="1:17" ht="15.75" customHeight="1" x14ac:dyDescent="0.25">
      <c r="A33" s="8">
        <f t="shared" si="2"/>
        <v>21</v>
      </c>
      <c r="B33" s="9" t="s">
        <v>60</v>
      </c>
      <c r="C33" s="37">
        <v>0</v>
      </c>
      <c r="D33" s="10">
        <v>210</v>
      </c>
      <c r="E33" s="11">
        <f t="shared" si="0"/>
        <v>210</v>
      </c>
      <c r="F33" s="8">
        <f t="shared" si="3"/>
        <v>69</v>
      </c>
      <c r="G33" s="12" t="s">
        <v>61</v>
      </c>
      <c r="H33" s="37">
        <v>0</v>
      </c>
      <c r="I33" s="10">
        <v>210</v>
      </c>
      <c r="J33" s="8">
        <f t="shared" si="1"/>
        <v>210</v>
      </c>
      <c r="K33" s="2"/>
      <c r="L33" s="2" t="s">
        <v>77</v>
      </c>
      <c r="M33" s="7">
        <f>AVERAGE(H41:H44)</f>
        <v>0</v>
      </c>
      <c r="N33" s="7">
        <f>AVERAGE(I41:I44)</f>
        <v>210</v>
      </c>
      <c r="O33" s="2"/>
      <c r="P33" s="2"/>
      <c r="Q33" s="2"/>
    </row>
    <row r="34" spans="1:17" ht="15.75" customHeight="1" x14ac:dyDescent="0.25">
      <c r="A34" s="8">
        <f t="shared" si="2"/>
        <v>22</v>
      </c>
      <c r="B34" s="9" t="s">
        <v>62</v>
      </c>
      <c r="C34" s="37">
        <v>0</v>
      </c>
      <c r="D34" s="10">
        <v>210</v>
      </c>
      <c r="E34" s="11">
        <f t="shared" si="0"/>
        <v>210</v>
      </c>
      <c r="F34" s="8">
        <f t="shared" si="3"/>
        <v>70</v>
      </c>
      <c r="G34" s="12" t="s">
        <v>63</v>
      </c>
      <c r="H34" s="37">
        <v>0</v>
      </c>
      <c r="I34" s="10">
        <v>210</v>
      </c>
      <c r="J34" s="8">
        <f t="shared" si="1"/>
        <v>210</v>
      </c>
      <c r="K34" s="2"/>
      <c r="L34" s="2" t="s">
        <v>85</v>
      </c>
      <c r="M34" s="7">
        <f>AVERAGE(H45:H48)</f>
        <v>0</v>
      </c>
      <c r="N34" s="7">
        <f>AVERAGE(I45:I48)</f>
        <v>210</v>
      </c>
      <c r="O34" s="2"/>
      <c r="P34" s="2"/>
      <c r="Q34" s="2"/>
    </row>
    <row r="35" spans="1:17" ht="15.75" customHeight="1" x14ac:dyDescent="0.25">
      <c r="A35" s="8">
        <f t="shared" si="2"/>
        <v>23</v>
      </c>
      <c r="B35" s="9" t="s">
        <v>64</v>
      </c>
      <c r="C35" s="37">
        <v>0</v>
      </c>
      <c r="D35" s="10">
        <v>210</v>
      </c>
      <c r="E35" s="11">
        <f t="shared" si="0"/>
        <v>210</v>
      </c>
      <c r="F35" s="8">
        <f t="shared" si="3"/>
        <v>71</v>
      </c>
      <c r="G35" s="12" t="s">
        <v>65</v>
      </c>
      <c r="H35" s="37">
        <v>0</v>
      </c>
      <c r="I35" s="10">
        <v>210</v>
      </c>
      <c r="J35" s="8">
        <f t="shared" si="1"/>
        <v>210</v>
      </c>
      <c r="K35" s="2"/>
      <c r="L35" s="2" t="s">
        <v>93</v>
      </c>
      <c r="M35" s="7">
        <f>AVERAGE(H49:H52)</f>
        <v>0</v>
      </c>
      <c r="N35" s="7">
        <f>AVERAGE(I49:I52)</f>
        <v>210</v>
      </c>
      <c r="O35" s="2"/>
      <c r="P35" s="2"/>
      <c r="Q35" s="2"/>
    </row>
    <row r="36" spans="1:17" ht="15.75" customHeight="1" x14ac:dyDescent="0.25">
      <c r="A36" s="8">
        <f t="shared" si="2"/>
        <v>24</v>
      </c>
      <c r="B36" s="9" t="s">
        <v>66</v>
      </c>
      <c r="C36" s="37">
        <v>0</v>
      </c>
      <c r="D36" s="10">
        <v>210</v>
      </c>
      <c r="E36" s="11">
        <f t="shared" si="0"/>
        <v>210</v>
      </c>
      <c r="F36" s="8">
        <f t="shared" si="3"/>
        <v>72</v>
      </c>
      <c r="G36" s="12" t="s">
        <v>67</v>
      </c>
      <c r="H36" s="37">
        <v>0</v>
      </c>
      <c r="I36" s="10">
        <v>210</v>
      </c>
      <c r="J36" s="8">
        <f t="shared" si="1"/>
        <v>210</v>
      </c>
      <c r="K36" s="2"/>
      <c r="L36" s="100" t="s">
        <v>101</v>
      </c>
      <c r="M36" s="7">
        <f>AVERAGE(H53:H56)</f>
        <v>0</v>
      </c>
      <c r="N36" s="7">
        <f>AVERAGE(I53:I56)</f>
        <v>210</v>
      </c>
      <c r="O36" s="2"/>
      <c r="P36" s="2"/>
      <c r="Q36" s="2"/>
    </row>
    <row r="37" spans="1:17" ht="15.75" customHeight="1" x14ac:dyDescent="0.25">
      <c r="A37" s="8">
        <v>25</v>
      </c>
      <c r="B37" s="9" t="s">
        <v>68</v>
      </c>
      <c r="C37" s="37">
        <v>0</v>
      </c>
      <c r="D37" s="10">
        <v>210</v>
      </c>
      <c r="E37" s="11">
        <f t="shared" si="0"/>
        <v>210</v>
      </c>
      <c r="F37" s="8">
        <v>73</v>
      </c>
      <c r="G37" s="12" t="s">
        <v>69</v>
      </c>
      <c r="H37" s="37">
        <v>0</v>
      </c>
      <c r="I37" s="10">
        <v>210</v>
      </c>
      <c r="J37" s="8">
        <f t="shared" si="1"/>
        <v>210</v>
      </c>
      <c r="K37" s="2"/>
      <c r="L37" s="100" t="s">
        <v>109</v>
      </c>
      <c r="M37" s="7">
        <f>AVERAGE(H57:H60)</f>
        <v>0</v>
      </c>
      <c r="N37" s="7">
        <f>AVERAGE(I57:I60)</f>
        <v>210</v>
      </c>
      <c r="O37" s="2"/>
      <c r="P37" s="2"/>
      <c r="Q37" s="2"/>
    </row>
    <row r="38" spans="1:17" ht="15.75" customHeight="1" x14ac:dyDescent="0.25">
      <c r="A38" s="8">
        <f t="shared" ref="A38:A60" si="4">A37+1</f>
        <v>26</v>
      </c>
      <c r="B38" s="9" t="s">
        <v>70</v>
      </c>
      <c r="C38" s="37">
        <v>0</v>
      </c>
      <c r="D38" s="10">
        <v>210</v>
      </c>
      <c r="E38" s="8">
        <f t="shared" si="0"/>
        <v>210</v>
      </c>
      <c r="F38" s="8">
        <f t="shared" ref="F38:F60" si="5">F37+1</f>
        <v>74</v>
      </c>
      <c r="G38" s="12" t="s">
        <v>71</v>
      </c>
      <c r="H38" s="37">
        <v>0</v>
      </c>
      <c r="I38" s="10">
        <v>210</v>
      </c>
      <c r="J38" s="8">
        <f t="shared" si="1"/>
        <v>210</v>
      </c>
      <c r="K38" s="2"/>
      <c r="L38" s="100" t="s">
        <v>288</v>
      </c>
      <c r="M38" s="100">
        <f>AVERAGE(M14:M37)</f>
        <v>0</v>
      </c>
      <c r="N38" s="100">
        <f>AVERAGE(N14:N37)</f>
        <v>210</v>
      </c>
      <c r="O38" s="2"/>
      <c r="P38" s="2"/>
      <c r="Q38" s="2"/>
    </row>
    <row r="39" spans="1:17" ht="15.75" customHeight="1" x14ac:dyDescent="0.25">
      <c r="A39" s="8">
        <f t="shared" si="4"/>
        <v>27</v>
      </c>
      <c r="B39" s="9" t="s">
        <v>72</v>
      </c>
      <c r="C39" s="37">
        <v>0</v>
      </c>
      <c r="D39" s="10">
        <v>210</v>
      </c>
      <c r="E39" s="8">
        <f t="shared" si="0"/>
        <v>210</v>
      </c>
      <c r="F39" s="8">
        <f t="shared" si="5"/>
        <v>75</v>
      </c>
      <c r="G39" s="12" t="s">
        <v>73</v>
      </c>
      <c r="H39" s="37">
        <v>0</v>
      </c>
      <c r="I39" s="10">
        <v>210</v>
      </c>
      <c r="J39" s="8">
        <f t="shared" si="1"/>
        <v>210</v>
      </c>
      <c r="K39" s="2"/>
      <c r="L39" s="2"/>
      <c r="M39" s="2"/>
      <c r="N39" s="2"/>
      <c r="O39" s="2"/>
      <c r="P39" s="2"/>
      <c r="Q39" s="2"/>
    </row>
    <row r="40" spans="1:17" ht="15.75" customHeight="1" x14ac:dyDescent="0.25">
      <c r="A40" s="8">
        <f t="shared" si="4"/>
        <v>28</v>
      </c>
      <c r="B40" s="9" t="s">
        <v>74</v>
      </c>
      <c r="C40" s="37">
        <v>0</v>
      </c>
      <c r="D40" s="10">
        <v>210</v>
      </c>
      <c r="E40" s="8">
        <f t="shared" si="0"/>
        <v>210</v>
      </c>
      <c r="F40" s="8">
        <f t="shared" si="5"/>
        <v>76</v>
      </c>
      <c r="G40" s="12" t="s">
        <v>75</v>
      </c>
      <c r="H40" s="37">
        <v>0</v>
      </c>
      <c r="I40" s="10">
        <v>210</v>
      </c>
      <c r="J40" s="8">
        <f t="shared" si="1"/>
        <v>210</v>
      </c>
      <c r="K40" s="2"/>
      <c r="L40" s="2"/>
      <c r="M40" s="2"/>
      <c r="N40" s="2"/>
      <c r="O40" s="2"/>
      <c r="P40" s="2"/>
      <c r="Q40" s="2"/>
    </row>
    <row r="41" spans="1:17" ht="15.75" customHeight="1" x14ac:dyDescent="0.25">
      <c r="A41" s="8">
        <f t="shared" si="4"/>
        <v>29</v>
      </c>
      <c r="B41" s="9" t="s">
        <v>76</v>
      </c>
      <c r="C41" s="37">
        <v>0</v>
      </c>
      <c r="D41" s="10">
        <v>210</v>
      </c>
      <c r="E41" s="8">
        <f t="shared" si="0"/>
        <v>210</v>
      </c>
      <c r="F41" s="8">
        <f t="shared" si="5"/>
        <v>77</v>
      </c>
      <c r="G41" s="12" t="s">
        <v>77</v>
      </c>
      <c r="H41" s="37">
        <v>0</v>
      </c>
      <c r="I41" s="10">
        <v>210</v>
      </c>
      <c r="J41" s="8">
        <f t="shared" si="1"/>
        <v>210</v>
      </c>
      <c r="K41" s="2"/>
      <c r="L41" s="2"/>
      <c r="M41" s="2"/>
      <c r="N41" s="2"/>
      <c r="O41" s="2"/>
      <c r="P41" s="2"/>
      <c r="Q41" s="2"/>
    </row>
    <row r="42" spans="1:17" ht="15.75" customHeight="1" x14ac:dyDescent="0.25">
      <c r="A42" s="8">
        <f t="shared" si="4"/>
        <v>30</v>
      </c>
      <c r="B42" s="9" t="s">
        <v>78</v>
      </c>
      <c r="C42" s="37">
        <v>0</v>
      </c>
      <c r="D42" s="10">
        <v>210</v>
      </c>
      <c r="E42" s="8">
        <f t="shared" si="0"/>
        <v>210</v>
      </c>
      <c r="F42" s="8">
        <f t="shared" si="5"/>
        <v>78</v>
      </c>
      <c r="G42" s="12" t="s">
        <v>79</v>
      </c>
      <c r="H42" s="37">
        <v>0</v>
      </c>
      <c r="I42" s="10">
        <v>210</v>
      </c>
      <c r="J42" s="8">
        <f t="shared" si="1"/>
        <v>210</v>
      </c>
      <c r="K42" s="2"/>
      <c r="L42" s="2"/>
      <c r="M42" s="2"/>
      <c r="N42" s="2"/>
      <c r="O42" s="2"/>
      <c r="P42" s="2"/>
      <c r="Q42" s="2"/>
    </row>
    <row r="43" spans="1:17" ht="15.75" customHeight="1" x14ac:dyDescent="0.25">
      <c r="A43" s="8">
        <f t="shared" si="4"/>
        <v>31</v>
      </c>
      <c r="B43" s="9" t="s">
        <v>80</v>
      </c>
      <c r="C43" s="37">
        <v>0</v>
      </c>
      <c r="D43" s="10">
        <v>210</v>
      </c>
      <c r="E43" s="8">
        <f t="shared" si="0"/>
        <v>210</v>
      </c>
      <c r="F43" s="8">
        <f t="shared" si="5"/>
        <v>79</v>
      </c>
      <c r="G43" s="12" t="s">
        <v>81</v>
      </c>
      <c r="H43" s="37">
        <v>0</v>
      </c>
      <c r="I43" s="10">
        <v>210</v>
      </c>
      <c r="J43" s="8">
        <f t="shared" si="1"/>
        <v>210</v>
      </c>
      <c r="K43" s="2"/>
      <c r="L43" s="2"/>
      <c r="M43" s="2"/>
      <c r="N43" s="2"/>
      <c r="O43" s="2"/>
      <c r="P43" s="2"/>
      <c r="Q43" s="2"/>
    </row>
    <row r="44" spans="1:17" ht="15.75" customHeight="1" x14ac:dyDescent="0.25">
      <c r="A44" s="8">
        <f t="shared" si="4"/>
        <v>32</v>
      </c>
      <c r="B44" s="9" t="s">
        <v>82</v>
      </c>
      <c r="C44" s="37">
        <v>0</v>
      </c>
      <c r="D44" s="10">
        <v>210</v>
      </c>
      <c r="E44" s="8">
        <f t="shared" si="0"/>
        <v>210</v>
      </c>
      <c r="F44" s="8">
        <f t="shared" si="5"/>
        <v>80</v>
      </c>
      <c r="G44" s="12" t="s">
        <v>83</v>
      </c>
      <c r="H44" s="37">
        <v>0</v>
      </c>
      <c r="I44" s="10">
        <v>210</v>
      </c>
      <c r="J44" s="8">
        <f t="shared" si="1"/>
        <v>210</v>
      </c>
      <c r="K44" s="2"/>
      <c r="L44" s="2"/>
      <c r="M44" s="2"/>
      <c r="N44" s="2"/>
      <c r="O44" s="2"/>
      <c r="P44" s="2"/>
      <c r="Q44" s="2"/>
    </row>
    <row r="45" spans="1:17" ht="15.75" customHeight="1" x14ac:dyDescent="0.25">
      <c r="A45" s="8">
        <f t="shared" si="4"/>
        <v>33</v>
      </c>
      <c r="B45" s="9" t="s">
        <v>84</v>
      </c>
      <c r="C45" s="37">
        <v>0</v>
      </c>
      <c r="D45" s="10">
        <v>210</v>
      </c>
      <c r="E45" s="8">
        <f t="shared" si="0"/>
        <v>210</v>
      </c>
      <c r="F45" s="8">
        <f t="shared" si="5"/>
        <v>81</v>
      </c>
      <c r="G45" s="12" t="s">
        <v>85</v>
      </c>
      <c r="H45" s="37">
        <v>0</v>
      </c>
      <c r="I45" s="10">
        <v>210</v>
      </c>
      <c r="J45" s="8">
        <f t="shared" si="1"/>
        <v>210</v>
      </c>
      <c r="K45" s="2"/>
      <c r="L45" s="2"/>
      <c r="M45" s="2"/>
      <c r="N45" s="2"/>
      <c r="O45" s="2"/>
      <c r="P45" s="2"/>
      <c r="Q45" s="2"/>
    </row>
    <row r="46" spans="1:17" ht="15.75" customHeight="1" x14ac:dyDescent="0.25">
      <c r="A46" s="8">
        <f t="shared" si="4"/>
        <v>34</v>
      </c>
      <c r="B46" s="9" t="s">
        <v>86</v>
      </c>
      <c r="C46" s="37">
        <v>0</v>
      </c>
      <c r="D46" s="10">
        <v>210</v>
      </c>
      <c r="E46" s="8">
        <f t="shared" si="0"/>
        <v>210</v>
      </c>
      <c r="F46" s="8">
        <f t="shared" si="5"/>
        <v>82</v>
      </c>
      <c r="G46" s="12" t="s">
        <v>87</v>
      </c>
      <c r="H46" s="37">
        <v>0</v>
      </c>
      <c r="I46" s="10">
        <v>210</v>
      </c>
      <c r="J46" s="8">
        <f t="shared" si="1"/>
        <v>210</v>
      </c>
      <c r="K46" s="2"/>
      <c r="L46" s="2"/>
      <c r="M46" s="2"/>
      <c r="N46" s="2"/>
      <c r="O46" s="2"/>
      <c r="P46" s="2"/>
      <c r="Q46" s="2"/>
    </row>
    <row r="47" spans="1:17" ht="15.75" customHeight="1" x14ac:dyDescent="0.25">
      <c r="A47" s="8">
        <f t="shared" si="4"/>
        <v>35</v>
      </c>
      <c r="B47" s="9" t="s">
        <v>88</v>
      </c>
      <c r="C47" s="37">
        <v>0</v>
      </c>
      <c r="D47" s="10">
        <v>210</v>
      </c>
      <c r="E47" s="8">
        <f t="shared" si="0"/>
        <v>210</v>
      </c>
      <c r="F47" s="8">
        <f t="shared" si="5"/>
        <v>83</v>
      </c>
      <c r="G47" s="12" t="s">
        <v>89</v>
      </c>
      <c r="H47" s="37">
        <v>0</v>
      </c>
      <c r="I47" s="10">
        <v>210</v>
      </c>
      <c r="J47" s="8">
        <f t="shared" si="1"/>
        <v>210</v>
      </c>
      <c r="K47" s="2"/>
      <c r="L47" s="2"/>
      <c r="M47" s="2"/>
      <c r="N47" s="2"/>
      <c r="O47" s="2"/>
      <c r="P47" s="2"/>
      <c r="Q47" s="2"/>
    </row>
    <row r="48" spans="1:17" ht="15.75" customHeight="1" x14ac:dyDescent="0.25">
      <c r="A48" s="8">
        <f t="shared" si="4"/>
        <v>36</v>
      </c>
      <c r="B48" s="9" t="s">
        <v>90</v>
      </c>
      <c r="C48" s="37">
        <v>0</v>
      </c>
      <c r="D48" s="10">
        <v>210</v>
      </c>
      <c r="E48" s="8">
        <f t="shared" si="0"/>
        <v>210</v>
      </c>
      <c r="F48" s="8">
        <f t="shared" si="5"/>
        <v>84</v>
      </c>
      <c r="G48" s="12" t="s">
        <v>91</v>
      </c>
      <c r="H48" s="37">
        <v>0</v>
      </c>
      <c r="I48" s="10">
        <v>210</v>
      </c>
      <c r="J48" s="8">
        <f t="shared" si="1"/>
        <v>210</v>
      </c>
      <c r="K48" s="2"/>
      <c r="L48" s="2"/>
      <c r="M48" s="2"/>
      <c r="N48" s="2"/>
      <c r="O48" s="2"/>
      <c r="P48" s="2"/>
      <c r="Q48" s="2"/>
    </row>
    <row r="49" spans="1:17" ht="15.75" customHeight="1" x14ac:dyDescent="0.25">
      <c r="A49" s="8">
        <f t="shared" si="4"/>
        <v>37</v>
      </c>
      <c r="B49" s="9" t="s">
        <v>92</v>
      </c>
      <c r="C49" s="37">
        <v>0</v>
      </c>
      <c r="D49" s="10">
        <v>210</v>
      </c>
      <c r="E49" s="8">
        <f t="shared" si="0"/>
        <v>210</v>
      </c>
      <c r="F49" s="8">
        <f t="shared" si="5"/>
        <v>85</v>
      </c>
      <c r="G49" s="12" t="s">
        <v>93</v>
      </c>
      <c r="H49" s="37">
        <v>0</v>
      </c>
      <c r="I49" s="10">
        <v>210</v>
      </c>
      <c r="J49" s="8">
        <f t="shared" si="1"/>
        <v>210</v>
      </c>
      <c r="K49" s="2"/>
      <c r="L49" s="2"/>
      <c r="M49" s="2"/>
      <c r="N49" s="2"/>
      <c r="O49" s="2"/>
      <c r="P49" s="2"/>
      <c r="Q49" s="2"/>
    </row>
    <row r="50" spans="1:17" ht="15.75" customHeight="1" x14ac:dyDescent="0.25">
      <c r="A50" s="8">
        <f t="shared" si="4"/>
        <v>38</v>
      </c>
      <c r="B50" s="12" t="s">
        <v>94</v>
      </c>
      <c r="C50" s="37">
        <v>0</v>
      </c>
      <c r="D50" s="10">
        <v>210</v>
      </c>
      <c r="E50" s="8">
        <f t="shared" si="0"/>
        <v>210</v>
      </c>
      <c r="F50" s="8">
        <f t="shared" si="5"/>
        <v>86</v>
      </c>
      <c r="G50" s="12" t="s">
        <v>95</v>
      </c>
      <c r="H50" s="37">
        <v>0</v>
      </c>
      <c r="I50" s="10">
        <v>210</v>
      </c>
      <c r="J50" s="8">
        <f t="shared" si="1"/>
        <v>210</v>
      </c>
      <c r="K50" s="2"/>
      <c r="L50" s="2"/>
      <c r="M50" s="2"/>
      <c r="N50" s="2"/>
      <c r="O50" s="2"/>
      <c r="P50" s="2"/>
      <c r="Q50" s="2"/>
    </row>
    <row r="51" spans="1:17" ht="15.75" customHeight="1" x14ac:dyDescent="0.25">
      <c r="A51" s="8">
        <f t="shared" si="4"/>
        <v>39</v>
      </c>
      <c r="B51" s="12" t="s">
        <v>96</v>
      </c>
      <c r="C51" s="37">
        <v>0</v>
      </c>
      <c r="D51" s="10">
        <v>210</v>
      </c>
      <c r="E51" s="8">
        <f t="shared" si="0"/>
        <v>210</v>
      </c>
      <c r="F51" s="8">
        <f t="shared" si="5"/>
        <v>87</v>
      </c>
      <c r="G51" s="12" t="s">
        <v>97</v>
      </c>
      <c r="H51" s="37">
        <v>0</v>
      </c>
      <c r="I51" s="10">
        <v>210</v>
      </c>
      <c r="J51" s="8">
        <f t="shared" si="1"/>
        <v>210</v>
      </c>
      <c r="K51" s="2"/>
      <c r="L51" s="2"/>
      <c r="M51" s="2"/>
      <c r="N51" s="2"/>
      <c r="O51" s="2"/>
      <c r="P51" s="2"/>
      <c r="Q51" s="2"/>
    </row>
    <row r="52" spans="1:17" ht="15.75" customHeight="1" x14ac:dyDescent="0.25">
      <c r="A52" s="8">
        <f t="shared" si="4"/>
        <v>40</v>
      </c>
      <c r="B52" s="12" t="s">
        <v>98</v>
      </c>
      <c r="C52" s="37">
        <v>0</v>
      </c>
      <c r="D52" s="10">
        <v>210</v>
      </c>
      <c r="E52" s="8">
        <f t="shared" si="0"/>
        <v>210</v>
      </c>
      <c r="F52" s="8">
        <f t="shared" si="5"/>
        <v>88</v>
      </c>
      <c r="G52" s="12" t="s">
        <v>99</v>
      </c>
      <c r="H52" s="37">
        <v>0</v>
      </c>
      <c r="I52" s="10">
        <v>210</v>
      </c>
      <c r="J52" s="8">
        <f t="shared" si="1"/>
        <v>210</v>
      </c>
      <c r="K52" s="2"/>
      <c r="L52" s="2"/>
      <c r="M52" s="2"/>
      <c r="N52" s="2"/>
      <c r="O52" s="2"/>
      <c r="P52" s="2"/>
      <c r="Q52" s="2"/>
    </row>
    <row r="53" spans="1:17" ht="15.75" customHeight="1" x14ac:dyDescent="0.25">
      <c r="A53" s="8">
        <f t="shared" si="4"/>
        <v>41</v>
      </c>
      <c r="B53" s="12" t="s">
        <v>100</v>
      </c>
      <c r="C53" s="37">
        <v>0</v>
      </c>
      <c r="D53" s="10">
        <v>210</v>
      </c>
      <c r="E53" s="8">
        <f t="shared" si="0"/>
        <v>210</v>
      </c>
      <c r="F53" s="8">
        <f t="shared" si="5"/>
        <v>89</v>
      </c>
      <c r="G53" s="12" t="s">
        <v>101</v>
      </c>
      <c r="H53" s="37">
        <v>0</v>
      </c>
      <c r="I53" s="10">
        <v>210</v>
      </c>
      <c r="J53" s="8">
        <f t="shared" si="1"/>
        <v>210</v>
      </c>
      <c r="K53" s="2"/>
      <c r="L53" s="13"/>
      <c r="M53" s="13"/>
      <c r="N53" s="13"/>
      <c r="O53" s="2"/>
      <c r="P53" s="2"/>
      <c r="Q53" s="2"/>
    </row>
    <row r="54" spans="1:17" ht="15.75" customHeight="1" x14ac:dyDescent="0.25">
      <c r="A54" s="8">
        <f t="shared" si="4"/>
        <v>42</v>
      </c>
      <c r="B54" s="12" t="s">
        <v>102</v>
      </c>
      <c r="C54" s="37">
        <v>0</v>
      </c>
      <c r="D54" s="10">
        <v>210</v>
      </c>
      <c r="E54" s="8">
        <f t="shared" si="0"/>
        <v>210</v>
      </c>
      <c r="F54" s="8">
        <f t="shared" si="5"/>
        <v>90</v>
      </c>
      <c r="G54" s="12" t="s">
        <v>103</v>
      </c>
      <c r="H54" s="37">
        <v>0</v>
      </c>
      <c r="I54" s="10">
        <v>210</v>
      </c>
      <c r="J54" s="8">
        <f t="shared" si="1"/>
        <v>210</v>
      </c>
      <c r="K54" s="2"/>
      <c r="L54" s="13"/>
      <c r="M54" s="13"/>
      <c r="N54" s="13"/>
      <c r="O54" s="2"/>
      <c r="P54" s="2"/>
      <c r="Q54" s="2"/>
    </row>
    <row r="55" spans="1:17" ht="15.75" customHeight="1" x14ac:dyDescent="0.25">
      <c r="A55" s="8">
        <f t="shared" si="4"/>
        <v>43</v>
      </c>
      <c r="B55" s="12" t="s">
        <v>104</v>
      </c>
      <c r="C55" s="37">
        <v>0</v>
      </c>
      <c r="D55" s="10">
        <v>210</v>
      </c>
      <c r="E55" s="8">
        <f t="shared" si="0"/>
        <v>210</v>
      </c>
      <c r="F55" s="8">
        <f t="shared" si="5"/>
        <v>91</v>
      </c>
      <c r="G55" s="12" t="s">
        <v>105</v>
      </c>
      <c r="H55" s="37">
        <v>0</v>
      </c>
      <c r="I55" s="10">
        <v>210</v>
      </c>
      <c r="J55" s="8">
        <f t="shared" si="1"/>
        <v>210</v>
      </c>
      <c r="K55" s="2"/>
      <c r="L55" s="13"/>
      <c r="M55" s="13"/>
      <c r="N55" s="13"/>
      <c r="O55" s="2"/>
      <c r="P55" s="2"/>
      <c r="Q55" s="2"/>
    </row>
    <row r="56" spans="1:17" ht="15.75" customHeight="1" x14ac:dyDescent="0.25">
      <c r="A56" s="8">
        <f t="shared" si="4"/>
        <v>44</v>
      </c>
      <c r="B56" s="12" t="s">
        <v>106</v>
      </c>
      <c r="C56" s="37">
        <v>0</v>
      </c>
      <c r="D56" s="10">
        <v>210</v>
      </c>
      <c r="E56" s="8">
        <f t="shared" si="0"/>
        <v>210</v>
      </c>
      <c r="F56" s="8">
        <f t="shared" si="5"/>
        <v>92</v>
      </c>
      <c r="G56" s="12" t="s">
        <v>107</v>
      </c>
      <c r="H56" s="37">
        <v>0</v>
      </c>
      <c r="I56" s="10">
        <v>210</v>
      </c>
      <c r="J56" s="8">
        <f t="shared" si="1"/>
        <v>210</v>
      </c>
      <c r="K56" s="2"/>
      <c r="L56" s="13"/>
      <c r="M56" s="13"/>
      <c r="N56" s="13"/>
      <c r="O56" s="2"/>
      <c r="P56" s="2"/>
      <c r="Q56" s="2"/>
    </row>
    <row r="57" spans="1:17" ht="15.75" customHeight="1" x14ac:dyDescent="0.25">
      <c r="A57" s="8">
        <f t="shared" si="4"/>
        <v>45</v>
      </c>
      <c r="B57" s="12" t="s">
        <v>108</v>
      </c>
      <c r="C57" s="37">
        <v>0</v>
      </c>
      <c r="D57" s="10">
        <v>210</v>
      </c>
      <c r="E57" s="8">
        <f t="shared" si="0"/>
        <v>210</v>
      </c>
      <c r="F57" s="8">
        <f t="shared" si="5"/>
        <v>93</v>
      </c>
      <c r="G57" s="12" t="s">
        <v>109</v>
      </c>
      <c r="H57" s="37">
        <v>0</v>
      </c>
      <c r="I57" s="10">
        <v>210</v>
      </c>
      <c r="J57" s="8">
        <f t="shared" si="1"/>
        <v>210</v>
      </c>
      <c r="K57" s="2"/>
      <c r="L57" s="14"/>
      <c r="M57" s="13"/>
      <c r="N57" s="15"/>
      <c r="O57" s="2"/>
      <c r="P57" s="2"/>
      <c r="Q57" s="2"/>
    </row>
    <row r="58" spans="1:17" ht="15.75" customHeight="1" x14ac:dyDescent="0.25">
      <c r="A58" s="8">
        <f t="shared" si="4"/>
        <v>46</v>
      </c>
      <c r="B58" s="12" t="s">
        <v>110</v>
      </c>
      <c r="C58" s="37">
        <v>0</v>
      </c>
      <c r="D58" s="10">
        <v>210</v>
      </c>
      <c r="E58" s="8">
        <f t="shared" si="0"/>
        <v>210</v>
      </c>
      <c r="F58" s="8">
        <f t="shared" si="5"/>
        <v>94</v>
      </c>
      <c r="G58" s="12" t="s">
        <v>111</v>
      </c>
      <c r="H58" s="37">
        <v>0</v>
      </c>
      <c r="I58" s="10">
        <v>210</v>
      </c>
      <c r="J58" s="8">
        <f t="shared" si="1"/>
        <v>210</v>
      </c>
      <c r="K58" s="2"/>
      <c r="L58" s="16"/>
      <c r="M58" s="13"/>
      <c r="N58" s="15"/>
      <c r="O58" s="2"/>
      <c r="P58" s="2"/>
      <c r="Q58" s="2"/>
    </row>
    <row r="59" spans="1:17" ht="15.75" customHeight="1" x14ac:dyDescent="0.25">
      <c r="A59" s="17">
        <f t="shared" si="4"/>
        <v>47</v>
      </c>
      <c r="B59" s="18" t="s">
        <v>112</v>
      </c>
      <c r="C59" s="37">
        <v>0</v>
      </c>
      <c r="D59" s="10">
        <v>210</v>
      </c>
      <c r="E59" s="17">
        <f t="shared" si="0"/>
        <v>210</v>
      </c>
      <c r="F59" s="17">
        <f t="shared" si="5"/>
        <v>95</v>
      </c>
      <c r="G59" s="18" t="s">
        <v>113</v>
      </c>
      <c r="H59" s="37">
        <v>0</v>
      </c>
      <c r="I59" s="10">
        <v>210</v>
      </c>
      <c r="J59" s="17">
        <f t="shared" si="1"/>
        <v>210</v>
      </c>
      <c r="K59" s="2"/>
      <c r="L59" s="16"/>
      <c r="M59" s="19"/>
      <c r="N59" s="15"/>
      <c r="O59" s="2"/>
      <c r="P59" s="2"/>
      <c r="Q59" s="2"/>
    </row>
    <row r="60" spans="1:17" ht="15.75" customHeight="1" x14ac:dyDescent="0.25">
      <c r="A60" s="17">
        <f t="shared" si="4"/>
        <v>48</v>
      </c>
      <c r="B60" s="18" t="s">
        <v>114</v>
      </c>
      <c r="C60" s="37">
        <v>0</v>
      </c>
      <c r="D60" s="10">
        <v>210</v>
      </c>
      <c r="E60" s="17">
        <f t="shared" si="0"/>
        <v>210</v>
      </c>
      <c r="F60" s="17">
        <f t="shared" si="5"/>
        <v>96</v>
      </c>
      <c r="G60" s="18" t="s">
        <v>115</v>
      </c>
      <c r="H60" s="37">
        <v>0</v>
      </c>
      <c r="I60" s="10">
        <v>210</v>
      </c>
      <c r="J60" s="17">
        <f t="shared" si="1"/>
        <v>210</v>
      </c>
      <c r="K60" s="2"/>
      <c r="L60" s="16"/>
      <c r="M60" s="19"/>
      <c r="N60" s="2"/>
      <c r="O60" s="2"/>
      <c r="P60" s="2"/>
      <c r="Q60" s="2"/>
    </row>
    <row r="61" spans="1:17" ht="30.75" customHeight="1" x14ac:dyDescent="0.3">
      <c r="A61" s="120" t="s">
        <v>116</v>
      </c>
      <c r="B61" s="121"/>
      <c r="C61" s="121"/>
      <c r="D61" s="122"/>
      <c r="E61" s="123" t="s">
        <v>117</v>
      </c>
      <c r="F61" s="124"/>
      <c r="G61" s="124"/>
      <c r="H61" s="124"/>
      <c r="I61" s="124"/>
      <c r="J61" s="125"/>
      <c r="K61" s="2"/>
      <c r="L61" s="14"/>
      <c r="M61" s="2"/>
      <c r="N61" s="2"/>
      <c r="O61" s="2"/>
      <c r="P61" s="2"/>
      <c r="Q61" s="2"/>
    </row>
    <row r="62" spans="1:17" ht="36" customHeight="1" x14ac:dyDescent="0.25">
      <c r="A62" s="128" t="s">
        <v>130</v>
      </c>
      <c r="B62" s="129"/>
      <c r="C62" s="129"/>
      <c r="D62" s="129"/>
      <c r="E62" s="129"/>
      <c r="F62" s="129"/>
      <c r="G62" s="130"/>
      <c r="H62" s="20" t="s">
        <v>118</v>
      </c>
      <c r="I62" s="20" t="s">
        <v>119</v>
      </c>
      <c r="J62" s="20" t="s">
        <v>120</v>
      </c>
      <c r="K62" s="2"/>
      <c r="L62" s="16"/>
      <c r="M62" s="7"/>
      <c r="N62" s="7"/>
      <c r="O62" s="7"/>
      <c r="P62" s="7"/>
      <c r="Q62" s="7"/>
    </row>
    <row r="63" spans="1:17" ht="22.5" customHeight="1" x14ac:dyDescent="0.25">
      <c r="A63" s="131"/>
      <c r="B63" s="132"/>
      <c r="C63" s="132"/>
      <c r="D63" s="132"/>
      <c r="E63" s="135" t="s">
        <v>242</v>
      </c>
      <c r="F63" s="136"/>
      <c r="G63" s="137"/>
      <c r="H63" s="21">
        <v>0</v>
      </c>
      <c r="I63" s="21">
        <v>2.6259999999999999</v>
      </c>
      <c r="J63" s="21">
        <f>H63+I63</f>
        <v>2.6259999999999999</v>
      </c>
      <c r="K63" s="2"/>
      <c r="L63" s="22">
        <f>733.2</f>
        <v>733.2</v>
      </c>
      <c r="M63" s="32">
        <f>L63/1000</f>
        <v>0.73320000000000007</v>
      </c>
      <c r="N63" s="4"/>
      <c r="O63" s="7"/>
      <c r="P63" s="7"/>
      <c r="Q63" s="7"/>
    </row>
    <row r="64" spans="1:17" ht="25.5" customHeight="1" x14ac:dyDescent="0.25">
      <c r="A64" s="133"/>
      <c r="B64" s="134"/>
      <c r="C64" s="134"/>
      <c r="D64" s="134"/>
      <c r="E64" s="138" t="s">
        <v>243</v>
      </c>
      <c r="F64" s="139"/>
      <c r="G64" s="140"/>
      <c r="H64" s="36">
        <f>K81</f>
        <v>0</v>
      </c>
      <c r="I64" s="36">
        <f>L81</f>
        <v>0.73320000000000007</v>
      </c>
      <c r="J64" s="36">
        <f>H64+I64</f>
        <v>0.73320000000000007</v>
      </c>
      <c r="K64" s="2"/>
      <c r="L64" s="24"/>
      <c r="M64" s="24"/>
      <c r="N64" s="4"/>
      <c r="O64" s="7"/>
      <c r="P64" s="7"/>
      <c r="Q64" s="7"/>
    </row>
    <row r="65" spans="1:17" ht="16.5" customHeight="1" x14ac:dyDescent="0.25">
      <c r="A65" s="25"/>
      <c r="B65" s="7" t="s">
        <v>121</v>
      </c>
      <c r="C65" s="7"/>
      <c r="D65" s="7"/>
      <c r="E65" s="7"/>
      <c r="F65" s="7"/>
      <c r="G65" s="7"/>
      <c r="H65" s="7"/>
      <c r="I65" s="7"/>
      <c r="J65" s="26"/>
      <c r="K65" s="2"/>
      <c r="L65" s="4"/>
      <c r="M65" s="4"/>
      <c r="N65" s="4"/>
      <c r="O65" s="23" t="s">
        <v>122</v>
      </c>
      <c r="P65" s="23" t="s">
        <v>123</v>
      </c>
      <c r="Q65" s="7"/>
    </row>
    <row r="66" spans="1:17" ht="31.5" customHeight="1" x14ac:dyDescent="0.25">
      <c r="A66" s="141" t="s">
        <v>245</v>
      </c>
      <c r="B66" s="142"/>
      <c r="C66" s="142"/>
      <c r="D66" s="142"/>
      <c r="E66" s="142"/>
      <c r="F66" s="142"/>
      <c r="G66" s="142"/>
      <c r="H66" s="142"/>
      <c r="I66" s="142"/>
      <c r="J66" s="143"/>
      <c r="K66" s="2" t="s">
        <v>124</v>
      </c>
      <c r="L66" s="24"/>
      <c r="M66" s="27">
        <v>5.8999999999999997E-2</v>
      </c>
      <c r="N66" s="28">
        <v>0.33400000000000002</v>
      </c>
      <c r="O66" s="29">
        <f>M66+N66</f>
        <v>0.39300000000000002</v>
      </c>
      <c r="P66" s="29">
        <f>O66/J63*100</f>
        <v>14.965727341964968</v>
      </c>
      <c r="Q66" s="7"/>
    </row>
    <row r="67" spans="1:17" ht="25.5" customHeight="1" x14ac:dyDescent="0.25">
      <c r="A67" s="30"/>
      <c r="B67" s="31"/>
      <c r="C67" s="31"/>
      <c r="D67" s="31"/>
      <c r="E67" s="31"/>
      <c r="F67" s="31"/>
      <c r="G67" s="31"/>
      <c r="H67" s="144" t="s">
        <v>125</v>
      </c>
      <c r="I67" s="145"/>
      <c r="J67" s="146"/>
      <c r="K67" s="2"/>
      <c r="L67" s="4"/>
      <c r="M67" s="29">
        <f>H63+H64</f>
        <v>0</v>
      </c>
      <c r="N67" s="29">
        <f>I63+I64-N66-(2*0.018)-M66</f>
        <v>2.9301999999999997</v>
      </c>
      <c r="O67" s="7"/>
      <c r="P67" s="7"/>
      <c r="Q67" s="7"/>
    </row>
    <row r="68" spans="1:17" ht="33.75" customHeight="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4"/>
      <c r="M68" s="32">
        <f>M67/24</f>
        <v>0</v>
      </c>
      <c r="N68" s="32">
        <f>N67/24</f>
        <v>0.12209166666666665</v>
      </c>
      <c r="O68" s="23"/>
      <c r="P68" s="32">
        <f>M68+N68</f>
        <v>0.12209166666666665</v>
      </c>
      <c r="Q68" s="7"/>
    </row>
    <row r="69" spans="1:17" ht="15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7"/>
      <c r="M69" s="29">
        <f>M68*1000</f>
        <v>0</v>
      </c>
      <c r="N69" s="29">
        <f>N68*1000</f>
        <v>122.09166666666665</v>
      </c>
      <c r="O69" s="23"/>
      <c r="P69" s="29">
        <f>M69+N69</f>
        <v>122.09166666666665</v>
      </c>
      <c r="Q69" s="7"/>
    </row>
    <row r="70" spans="1:17" ht="15.75" customHeight="1" x14ac:dyDescent="0.25">
      <c r="A70" s="2"/>
      <c r="B70" s="2"/>
      <c r="C70" s="2"/>
      <c r="D70" s="2"/>
      <c r="E70" s="2"/>
      <c r="F70" s="2" t="s">
        <v>124</v>
      </c>
      <c r="G70" s="2"/>
      <c r="H70" s="2"/>
      <c r="I70" s="2"/>
      <c r="J70" s="2"/>
      <c r="K70" s="2"/>
      <c r="L70" s="2"/>
      <c r="M70" s="34"/>
      <c r="N70" s="34"/>
      <c r="O70" s="2"/>
      <c r="P70" s="2"/>
      <c r="Q70" s="2"/>
    </row>
    <row r="71" spans="1:17" ht="15.75" customHeight="1" x14ac:dyDescent="0.25">
      <c r="A71" s="126"/>
      <c r="B71" s="127"/>
      <c r="C71" s="127"/>
      <c r="D71" s="127"/>
      <c r="E71" s="82"/>
      <c r="F71" s="2"/>
      <c r="G71" s="2"/>
      <c r="H71" s="2"/>
      <c r="I71" s="2"/>
      <c r="J71" s="82"/>
      <c r="K71" s="2"/>
      <c r="L71" s="2"/>
      <c r="M71" s="2"/>
      <c r="N71" s="2"/>
      <c r="O71" s="2"/>
      <c r="P71" s="2"/>
      <c r="Q71" s="2"/>
    </row>
    <row r="72" spans="1:17" ht="15.75" customHeight="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</row>
    <row r="73" spans="1:17" ht="15.75" customHeight="1" x14ac:dyDescent="0.25">
      <c r="A73" s="2"/>
      <c r="B73" s="2"/>
      <c r="C73" s="2"/>
      <c r="D73" s="2"/>
      <c r="E73" s="33"/>
      <c r="F73" s="2"/>
      <c r="G73" s="2"/>
      <c r="H73" s="2"/>
      <c r="I73" s="2"/>
      <c r="J73" s="2"/>
      <c r="K73" s="16"/>
      <c r="L73" s="16"/>
      <c r="M73" s="2"/>
      <c r="N73" s="2"/>
      <c r="O73" s="2"/>
      <c r="P73" s="2"/>
      <c r="Q73" s="2"/>
    </row>
    <row r="74" spans="1:17" ht="15.75" customHeight="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16"/>
      <c r="L74" s="16"/>
      <c r="M74" s="2"/>
      <c r="N74" s="2"/>
      <c r="O74" s="2"/>
      <c r="P74" s="2"/>
      <c r="Q74" s="2"/>
    </row>
    <row r="75" spans="1:17" ht="15.7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16"/>
      <c r="L75" s="16"/>
      <c r="M75" s="2"/>
      <c r="N75" s="2"/>
      <c r="O75" s="2"/>
      <c r="P75" s="2"/>
      <c r="Q75" s="2"/>
    </row>
    <row r="76" spans="1:17" ht="15.7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</row>
    <row r="77" spans="1:17" ht="15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 ht="15.7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17" ht="15.7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3" t="s">
        <v>126</v>
      </c>
      <c r="L79" s="23" t="s">
        <v>127</v>
      </c>
      <c r="M79" s="23" t="s">
        <v>128</v>
      </c>
      <c r="N79" s="23" t="s">
        <v>129</v>
      </c>
      <c r="O79" s="2"/>
      <c r="P79" s="2"/>
      <c r="Q79" s="2"/>
    </row>
    <row r="80" spans="1:17" ht="15.7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9">
        <v>0</v>
      </c>
      <c r="L80" s="29">
        <v>0.88549999999999995</v>
      </c>
      <c r="M80" s="32">
        <f>K80+L80</f>
        <v>0.88549999999999995</v>
      </c>
      <c r="N80" s="32">
        <f>M80-M63</f>
        <v>0.15229999999999988</v>
      </c>
      <c r="O80" s="2"/>
      <c r="P80" s="2"/>
      <c r="Q80" s="2"/>
    </row>
    <row r="81" spans="1:17" ht="15.7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35">
        <v>0</v>
      </c>
      <c r="L81" s="35">
        <f>L80-N80</f>
        <v>0.73320000000000007</v>
      </c>
      <c r="M81" s="32">
        <f>K81+L81</f>
        <v>0.73320000000000007</v>
      </c>
      <c r="N81" s="32">
        <f>N80/2</f>
        <v>7.614999999999994E-2</v>
      </c>
      <c r="O81" s="2"/>
      <c r="P81" s="2"/>
      <c r="Q81" s="2"/>
    </row>
    <row r="82" spans="1:17" ht="15.7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</row>
    <row r="83" spans="1:17" ht="15.7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1:17" ht="15.7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1:17" ht="15.7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1:17" ht="15.7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1:17" ht="15.7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1:17" ht="15.7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1:17" ht="15.7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1:17" ht="15.7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1:17" ht="15.7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1:17" ht="15.7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1:17" ht="15.7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1:17" ht="15.7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1:17" ht="15.7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1:17" ht="15.7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1:17" ht="15.7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1:17" ht="15.7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1:17" ht="15.7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spans="1:17" ht="15.7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</sheetData>
  <mergeCells count="37">
    <mergeCell ref="L11:L12"/>
    <mergeCell ref="M11:N11"/>
    <mergeCell ref="A61:D61"/>
    <mergeCell ref="E61:J61"/>
    <mergeCell ref="A71:D71"/>
    <mergeCell ref="A62:G62"/>
    <mergeCell ref="A63:D64"/>
    <mergeCell ref="E63:G63"/>
    <mergeCell ref="E64:G64"/>
    <mergeCell ref="A66:J66"/>
    <mergeCell ref="H67:J67"/>
    <mergeCell ref="A9:B9"/>
    <mergeCell ref="C9:J9"/>
    <mergeCell ref="A10:B10"/>
    <mergeCell ref="C10:J10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A6:B6"/>
    <mergeCell ref="C6:J6"/>
    <mergeCell ref="A7:B7"/>
    <mergeCell ref="C7:J7"/>
    <mergeCell ref="A8:B8"/>
    <mergeCell ref="C8:J8"/>
    <mergeCell ref="A1:J1"/>
    <mergeCell ref="A2:J2"/>
    <mergeCell ref="A3:J3"/>
    <mergeCell ref="A4:J4"/>
    <mergeCell ref="A5:B5"/>
    <mergeCell ref="C5:J5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0"/>
  <sheetViews>
    <sheetView workbookViewId="0">
      <selection activeCell="L11" sqref="L11:N38"/>
    </sheetView>
  </sheetViews>
  <sheetFormatPr defaultColWidth="14.42578125" defaultRowHeight="15" x14ac:dyDescent="0.25"/>
  <cols>
    <col min="1" max="1" width="10.5703125" style="85" customWidth="1"/>
    <col min="2" max="2" width="18.5703125" style="85" customWidth="1"/>
    <col min="3" max="4" width="12.7109375" style="85" customWidth="1"/>
    <col min="5" max="5" width="14.7109375" style="85" customWidth="1"/>
    <col min="6" max="6" width="12.42578125" style="85" customWidth="1"/>
    <col min="7" max="7" width="15.140625" style="85" customWidth="1"/>
    <col min="8" max="9" width="12.7109375" style="85" customWidth="1"/>
    <col min="10" max="10" width="15" style="85" customWidth="1"/>
    <col min="11" max="11" width="9.140625" style="85" customWidth="1"/>
    <col min="12" max="12" width="13" style="85" customWidth="1"/>
    <col min="13" max="13" width="12.7109375" style="85" customWidth="1"/>
    <col min="14" max="14" width="14.28515625" style="85" customWidth="1"/>
    <col min="15" max="15" width="7.85546875" style="85" customWidth="1"/>
    <col min="16" max="17" width="9.140625" style="85" customWidth="1"/>
    <col min="18" max="16384" width="14.42578125" style="85"/>
  </cols>
  <sheetData>
    <row r="1" spans="1:17" ht="24" x14ac:dyDescent="0.4">
      <c r="A1" s="101" t="s">
        <v>0</v>
      </c>
      <c r="B1" s="102"/>
      <c r="C1" s="102"/>
      <c r="D1" s="102"/>
      <c r="E1" s="102"/>
      <c r="F1" s="102"/>
      <c r="G1" s="102"/>
      <c r="H1" s="102"/>
      <c r="I1" s="102"/>
      <c r="J1" s="103"/>
      <c r="K1" s="1"/>
      <c r="L1" s="2"/>
      <c r="M1" s="2"/>
      <c r="N1" s="2"/>
      <c r="O1" s="3"/>
      <c r="P1" s="4" t="s">
        <v>1</v>
      </c>
      <c r="Q1" s="2"/>
    </row>
    <row r="2" spans="1:17" ht="18.75" x14ac:dyDescent="0.3">
      <c r="A2" s="104" t="s">
        <v>2</v>
      </c>
      <c r="B2" s="102"/>
      <c r="C2" s="102"/>
      <c r="D2" s="102"/>
      <c r="E2" s="102"/>
      <c r="F2" s="102"/>
      <c r="G2" s="102"/>
      <c r="H2" s="102"/>
      <c r="I2" s="102"/>
      <c r="J2" s="103"/>
      <c r="K2" s="2"/>
      <c r="L2" s="2"/>
      <c r="M2" s="2"/>
      <c r="N2" s="2"/>
      <c r="O2" s="5"/>
      <c r="P2" s="4" t="s">
        <v>3</v>
      </c>
      <c r="Q2" s="2"/>
    </row>
    <row r="3" spans="1:17" ht="18.75" customHeight="1" x14ac:dyDescent="0.25">
      <c r="A3" s="105" t="s">
        <v>246</v>
      </c>
      <c r="B3" s="106"/>
      <c r="C3" s="106"/>
      <c r="D3" s="106"/>
      <c r="E3" s="106"/>
      <c r="F3" s="106"/>
      <c r="G3" s="106"/>
      <c r="H3" s="106"/>
      <c r="I3" s="106"/>
      <c r="J3" s="107"/>
      <c r="K3" s="6"/>
      <c r="L3" s="6"/>
      <c r="N3" s="6"/>
      <c r="O3" s="6"/>
      <c r="P3" s="6"/>
      <c r="Q3" s="6"/>
    </row>
    <row r="4" spans="1:17" ht="24" x14ac:dyDescent="0.4">
      <c r="A4" s="101" t="s">
        <v>4</v>
      </c>
      <c r="B4" s="102"/>
      <c r="C4" s="102"/>
      <c r="D4" s="102"/>
      <c r="E4" s="102"/>
      <c r="F4" s="102"/>
      <c r="G4" s="102"/>
      <c r="H4" s="102"/>
      <c r="I4" s="102"/>
      <c r="J4" s="103"/>
      <c r="K4" s="2"/>
      <c r="L4" s="2"/>
      <c r="M4" s="6"/>
      <c r="N4" s="2"/>
      <c r="O4" s="2"/>
      <c r="P4" s="2"/>
      <c r="Q4" s="2"/>
    </row>
    <row r="5" spans="1:17" x14ac:dyDescent="0.25">
      <c r="A5" s="108" t="s">
        <v>5</v>
      </c>
      <c r="B5" s="103"/>
      <c r="C5" s="109" t="s">
        <v>6</v>
      </c>
      <c r="D5" s="102"/>
      <c r="E5" s="102"/>
      <c r="F5" s="102"/>
      <c r="G5" s="102"/>
      <c r="H5" s="102"/>
      <c r="I5" s="102"/>
      <c r="J5" s="103"/>
      <c r="K5" s="2"/>
      <c r="L5" s="2"/>
      <c r="M5" s="2"/>
      <c r="N5" s="2"/>
      <c r="O5" s="2"/>
      <c r="P5" s="2"/>
      <c r="Q5" s="2"/>
    </row>
    <row r="6" spans="1:17" ht="45" customHeight="1" x14ac:dyDescent="0.25">
      <c r="A6" s="110" t="s">
        <v>7</v>
      </c>
      <c r="B6" s="103"/>
      <c r="C6" s="111" t="s">
        <v>8</v>
      </c>
      <c r="D6" s="102"/>
      <c r="E6" s="102"/>
      <c r="F6" s="102"/>
      <c r="G6" s="102"/>
      <c r="H6" s="102"/>
      <c r="I6" s="102"/>
      <c r="J6" s="103"/>
      <c r="K6" s="2"/>
      <c r="L6" s="2"/>
      <c r="M6" s="2"/>
      <c r="N6" s="2"/>
      <c r="O6" s="2"/>
      <c r="P6" s="2"/>
      <c r="Q6" s="2"/>
    </row>
    <row r="7" spans="1:17" x14ac:dyDescent="0.25">
      <c r="A7" s="110" t="s">
        <v>9</v>
      </c>
      <c r="B7" s="103"/>
      <c r="C7" s="112" t="s">
        <v>10</v>
      </c>
      <c r="D7" s="102"/>
      <c r="E7" s="102"/>
      <c r="F7" s="102"/>
      <c r="G7" s="102"/>
      <c r="H7" s="102"/>
      <c r="I7" s="102"/>
      <c r="J7" s="103"/>
      <c r="K7" s="2"/>
      <c r="L7" s="2"/>
      <c r="M7" s="2"/>
      <c r="N7" s="2"/>
      <c r="O7" s="2"/>
      <c r="P7" s="2"/>
      <c r="Q7" s="2"/>
    </row>
    <row r="8" spans="1:17" x14ac:dyDescent="0.25">
      <c r="A8" s="110" t="s">
        <v>11</v>
      </c>
      <c r="B8" s="103"/>
      <c r="C8" s="112" t="s">
        <v>12</v>
      </c>
      <c r="D8" s="102"/>
      <c r="E8" s="102"/>
      <c r="F8" s="102"/>
      <c r="G8" s="102"/>
      <c r="H8" s="102"/>
      <c r="I8" s="102"/>
      <c r="J8" s="103"/>
      <c r="K8" s="2"/>
      <c r="L8" s="2"/>
      <c r="M8" s="2"/>
      <c r="N8" s="2"/>
      <c r="O8" s="2"/>
      <c r="P8" s="2"/>
      <c r="Q8" s="2"/>
    </row>
    <row r="9" spans="1:17" x14ac:dyDescent="0.25">
      <c r="A9" s="113" t="s">
        <v>13</v>
      </c>
      <c r="B9" s="103"/>
      <c r="C9" s="114" t="s">
        <v>248</v>
      </c>
      <c r="D9" s="115"/>
      <c r="E9" s="115"/>
      <c r="F9" s="115"/>
      <c r="G9" s="115"/>
      <c r="H9" s="115"/>
      <c r="I9" s="115"/>
      <c r="J9" s="116"/>
      <c r="K9" s="6"/>
      <c r="L9" s="6"/>
      <c r="M9" s="6"/>
      <c r="N9" s="6"/>
      <c r="O9" s="6"/>
      <c r="P9" s="6"/>
      <c r="Q9" s="6"/>
    </row>
    <row r="10" spans="1:17" x14ac:dyDescent="0.25">
      <c r="A10" s="110" t="s">
        <v>14</v>
      </c>
      <c r="B10" s="103"/>
      <c r="C10" s="114"/>
      <c r="D10" s="115"/>
      <c r="E10" s="115"/>
      <c r="F10" s="115"/>
      <c r="G10" s="115"/>
      <c r="H10" s="115"/>
      <c r="I10" s="115"/>
      <c r="J10" s="116"/>
      <c r="K10" s="2"/>
      <c r="L10" s="2"/>
      <c r="M10" s="2"/>
      <c r="N10" s="2"/>
      <c r="O10" s="2"/>
      <c r="P10" s="2"/>
      <c r="Q10" s="2"/>
    </row>
    <row r="11" spans="1:17" ht="33" customHeight="1" x14ac:dyDescent="0.25">
      <c r="A11" s="117" t="s">
        <v>15</v>
      </c>
      <c r="B11" s="117" t="s">
        <v>16</v>
      </c>
      <c r="C11" s="119" t="s">
        <v>17</v>
      </c>
      <c r="D11" s="119" t="s">
        <v>18</v>
      </c>
      <c r="E11" s="117" t="s">
        <v>19</v>
      </c>
      <c r="F11" s="117" t="s">
        <v>15</v>
      </c>
      <c r="G11" s="117" t="s">
        <v>16</v>
      </c>
      <c r="H11" s="119" t="s">
        <v>17</v>
      </c>
      <c r="I11" s="119" t="s">
        <v>18</v>
      </c>
      <c r="J11" s="117" t="s">
        <v>19</v>
      </c>
      <c r="K11" s="2"/>
      <c r="L11" s="147" t="s">
        <v>16</v>
      </c>
      <c r="M11" s="148" t="s">
        <v>287</v>
      </c>
      <c r="N11" s="148"/>
      <c r="O11" s="2"/>
      <c r="P11" s="2"/>
      <c r="Q11" s="2"/>
    </row>
    <row r="12" spans="1:17" ht="13.5" customHeight="1" x14ac:dyDescent="0.25">
      <c r="A12" s="118"/>
      <c r="B12" s="118"/>
      <c r="C12" s="118"/>
      <c r="D12" s="118"/>
      <c r="E12" s="118"/>
      <c r="F12" s="118"/>
      <c r="G12" s="118"/>
      <c r="H12" s="118"/>
      <c r="I12" s="118"/>
      <c r="J12" s="118"/>
      <c r="K12" s="2"/>
      <c r="L12" s="147"/>
      <c r="M12" s="7" t="s">
        <v>17</v>
      </c>
      <c r="N12" s="2" t="s">
        <v>18</v>
      </c>
      <c r="O12" s="2"/>
      <c r="P12" s="2"/>
      <c r="Q12" s="2"/>
    </row>
    <row r="13" spans="1:17" x14ac:dyDescent="0.25">
      <c r="A13" s="8">
        <v>1</v>
      </c>
      <c r="B13" s="9" t="s">
        <v>20</v>
      </c>
      <c r="C13" s="37">
        <v>0</v>
      </c>
      <c r="D13" s="10">
        <v>210</v>
      </c>
      <c r="E13" s="11">
        <f t="shared" ref="E13:E60" si="0">SUM(C13,D13)</f>
        <v>210</v>
      </c>
      <c r="F13" s="8">
        <v>49</v>
      </c>
      <c r="G13" s="12" t="s">
        <v>21</v>
      </c>
      <c r="H13" s="37">
        <v>0</v>
      </c>
      <c r="I13" s="10">
        <v>210</v>
      </c>
      <c r="J13" s="8">
        <f t="shared" ref="J13:J60" si="1">SUM(H13,I13)</f>
        <v>210</v>
      </c>
      <c r="K13" s="2"/>
      <c r="L13" s="2"/>
      <c r="M13" s="7"/>
      <c r="N13" s="7"/>
      <c r="O13" s="2"/>
      <c r="P13" s="2"/>
      <c r="Q13" s="2"/>
    </row>
    <row r="14" spans="1:17" x14ac:dyDescent="0.25">
      <c r="A14" s="8">
        <f t="shared" ref="A14:A36" si="2">A13+1</f>
        <v>2</v>
      </c>
      <c r="B14" s="9" t="s">
        <v>22</v>
      </c>
      <c r="C14" s="37">
        <v>0</v>
      </c>
      <c r="D14" s="10">
        <v>210</v>
      </c>
      <c r="E14" s="11">
        <f t="shared" si="0"/>
        <v>210</v>
      </c>
      <c r="F14" s="8">
        <f t="shared" ref="F14:F36" si="3">F13+1</f>
        <v>50</v>
      </c>
      <c r="G14" s="12" t="s">
        <v>23</v>
      </c>
      <c r="H14" s="37">
        <v>0</v>
      </c>
      <c r="I14" s="10">
        <v>210</v>
      </c>
      <c r="J14" s="8">
        <f t="shared" si="1"/>
        <v>210</v>
      </c>
      <c r="K14" s="2"/>
      <c r="L14" s="2" t="s">
        <v>20</v>
      </c>
      <c r="M14" s="7">
        <f>AVERAGE(C13:C16)</f>
        <v>0</v>
      </c>
      <c r="N14" s="7">
        <f>AVERAGE(D13:D16)</f>
        <v>210</v>
      </c>
      <c r="O14" s="2"/>
      <c r="P14" s="2"/>
      <c r="Q14" s="2"/>
    </row>
    <row r="15" spans="1:17" x14ac:dyDescent="0.25">
      <c r="A15" s="8">
        <f t="shared" si="2"/>
        <v>3</v>
      </c>
      <c r="B15" s="9" t="s">
        <v>24</v>
      </c>
      <c r="C15" s="37">
        <v>0</v>
      </c>
      <c r="D15" s="10">
        <v>210</v>
      </c>
      <c r="E15" s="11">
        <f t="shared" si="0"/>
        <v>210</v>
      </c>
      <c r="F15" s="8">
        <f t="shared" si="3"/>
        <v>51</v>
      </c>
      <c r="G15" s="12" t="s">
        <v>25</v>
      </c>
      <c r="H15" s="37">
        <v>0</v>
      </c>
      <c r="I15" s="10">
        <v>210</v>
      </c>
      <c r="J15" s="8">
        <f t="shared" si="1"/>
        <v>210</v>
      </c>
      <c r="K15" s="2"/>
      <c r="L15" s="2" t="s">
        <v>28</v>
      </c>
      <c r="M15" s="7">
        <f>AVERAGE(C17:C20)</f>
        <v>0</v>
      </c>
      <c r="N15" s="7">
        <f>AVERAGE(D17:D20)</f>
        <v>210</v>
      </c>
      <c r="O15" s="2"/>
      <c r="P15" s="2"/>
      <c r="Q15" s="2"/>
    </row>
    <row r="16" spans="1:17" x14ac:dyDescent="0.25">
      <c r="A16" s="8">
        <f t="shared" si="2"/>
        <v>4</v>
      </c>
      <c r="B16" s="9" t="s">
        <v>26</v>
      </c>
      <c r="C16" s="37">
        <v>0</v>
      </c>
      <c r="D16" s="10">
        <v>210</v>
      </c>
      <c r="E16" s="11">
        <f t="shared" si="0"/>
        <v>210</v>
      </c>
      <c r="F16" s="8">
        <f t="shared" si="3"/>
        <v>52</v>
      </c>
      <c r="G16" s="12" t="s">
        <v>27</v>
      </c>
      <c r="H16" s="37">
        <v>0</v>
      </c>
      <c r="I16" s="10">
        <v>210</v>
      </c>
      <c r="J16" s="8">
        <f t="shared" si="1"/>
        <v>210</v>
      </c>
      <c r="K16" s="2"/>
      <c r="L16" s="2" t="s">
        <v>36</v>
      </c>
      <c r="M16" s="7">
        <f>AVERAGE(C21:C24)</f>
        <v>0</v>
      </c>
      <c r="N16" s="7">
        <f>AVERAGE(D21:D24)</f>
        <v>210</v>
      </c>
      <c r="O16" s="2"/>
      <c r="P16" s="2"/>
      <c r="Q16" s="2"/>
    </row>
    <row r="17" spans="1:17" x14ac:dyDescent="0.25">
      <c r="A17" s="8">
        <f t="shared" si="2"/>
        <v>5</v>
      </c>
      <c r="B17" s="9" t="s">
        <v>28</v>
      </c>
      <c r="C17" s="37">
        <v>0</v>
      </c>
      <c r="D17" s="10">
        <v>210</v>
      </c>
      <c r="E17" s="11">
        <f t="shared" si="0"/>
        <v>210</v>
      </c>
      <c r="F17" s="8">
        <f t="shared" si="3"/>
        <v>53</v>
      </c>
      <c r="G17" s="12" t="s">
        <v>29</v>
      </c>
      <c r="H17" s="37">
        <v>0</v>
      </c>
      <c r="I17" s="10">
        <v>210</v>
      </c>
      <c r="J17" s="8">
        <f t="shared" si="1"/>
        <v>210</v>
      </c>
      <c r="K17" s="2"/>
      <c r="L17" s="2" t="s">
        <v>44</v>
      </c>
      <c r="M17" s="7">
        <f>AVERAGE(C25:C28)</f>
        <v>0</v>
      </c>
      <c r="N17" s="7">
        <f>AVERAGE(D25:D28)</f>
        <v>210</v>
      </c>
      <c r="O17" s="2"/>
      <c r="P17" s="2"/>
      <c r="Q17" s="2"/>
    </row>
    <row r="18" spans="1:17" x14ac:dyDescent="0.25">
      <c r="A18" s="8">
        <f t="shared" si="2"/>
        <v>6</v>
      </c>
      <c r="B18" s="9" t="s">
        <v>30</v>
      </c>
      <c r="C18" s="37">
        <v>0</v>
      </c>
      <c r="D18" s="10">
        <v>210</v>
      </c>
      <c r="E18" s="11">
        <f t="shared" si="0"/>
        <v>210</v>
      </c>
      <c r="F18" s="8">
        <f t="shared" si="3"/>
        <v>54</v>
      </c>
      <c r="G18" s="12" t="s">
        <v>31</v>
      </c>
      <c r="H18" s="37">
        <v>0</v>
      </c>
      <c r="I18" s="10">
        <v>210</v>
      </c>
      <c r="J18" s="8">
        <f t="shared" si="1"/>
        <v>210</v>
      </c>
      <c r="K18" s="2"/>
      <c r="L18" s="2" t="s">
        <v>52</v>
      </c>
      <c r="M18" s="7">
        <f>AVERAGE(C29:C32)</f>
        <v>0</v>
      </c>
      <c r="N18" s="7">
        <f>AVERAGE(D29:D32)</f>
        <v>210</v>
      </c>
      <c r="O18" s="2"/>
      <c r="P18" s="2"/>
      <c r="Q18" s="2"/>
    </row>
    <row r="19" spans="1:17" x14ac:dyDescent="0.25">
      <c r="A19" s="8">
        <f t="shared" si="2"/>
        <v>7</v>
      </c>
      <c r="B19" s="9" t="s">
        <v>32</v>
      </c>
      <c r="C19" s="37">
        <v>0</v>
      </c>
      <c r="D19" s="10">
        <v>210</v>
      </c>
      <c r="E19" s="11">
        <f t="shared" si="0"/>
        <v>210</v>
      </c>
      <c r="F19" s="8">
        <f t="shared" si="3"/>
        <v>55</v>
      </c>
      <c r="G19" s="12" t="s">
        <v>33</v>
      </c>
      <c r="H19" s="37">
        <v>0</v>
      </c>
      <c r="I19" s="10">
        <v>210</v>
      </c>
      <c r="J19" s="8">
        <f t="shared" si="1"/>
        <v>210</v>
      </c>
      <c r="K19" s="2"/>
      <c r="L19" s="2" t="s">
        <v>60</v>
      </c>
      <c r="M19" s="7">
        <f>AVERAGE(C33:C36)</f>
        <v>0</v>
      </c>
      <c r="N19" s="7">
        <f>AVERAGE(D33:D36)</f>
        <v>210</v>
      </c>
      <c r="O19" s="2"/>
      <c r="P19" s="2"/>
      <c r="Q19" s="2"/>
    </row>
    <row r="20" spans="1:17" x14ac:dyDescent="0.25">
      <c r="A20" s="8">
        <f t="shared" si="2"/>
        <v>8</v>
      </c>
      <c r="B20" s="9" t="s">
        <v>34</v>
      </c>
      <c r="C20" s="37">
        <v>0</v>
      </c>
      <c r="D20" s="10">
        <v>210</v>
      </c>
      <c r="E20" s="11">
        <f t="shared" si="0"/>
        <v>210</v>
      </c>
      <c r="F20" s="8">
        <f t="shared" si="3"/>
        <v>56</v>
      </c>
      <c r="G20" s="12" t="s">
        <v>35</v>
      </c>
      <c r="H20" s="37">
        <v>0</v>
      </c>
      <c r="I20" s="10">
        <v>210</v>
      </c>
      <c r="J20" s="8">
        <f t="shared" si="1"/>
        <v>210</v>
      </c>
      <c r="K20" s="2"/>
      <c r="L20" s="2" t="s">
        <v>68</v>
      </c>
      <c r="M20" s="7">
        <f>AVERAGE(C37:C40)</f>
        <v>0</v>
      </c>
      <c r="N20" s="7">
        <f>AVERAGE(D37:D40)</f>
        <v>210</v>
      </c>
      <c r="O20" s="2"/>
      <c r="P20" s="2"/>
      <c r="Q20" s="2"/>
    </row>
    <row r="21" spans="1:17" ht="15.75" customHeight="1" x14ac:dyDescent="0.25">
      <c r="A21" s="8">
        <f t="shared" si="2"/>
        <v>9</v>
      </c>
      <c r="B21" s="9" t="s">
        <v>36</v>
      </c>
      <c r="C21" s="37">
        <v>0</v>
      </c>
      <c r="D21" s="10">
        <v>210</v>
      </c>
      <c r="E21" s="11">
        <f t="shared" si="0"/>
        <v>210</v>
      </c>
      <c r="F21" s="8">
        <f t="shared" si="3"/>
        <v>57</v>
      </c>
      <c r="G21" s="12" t="s">
        <v>37</v>
      </c>
      <c r="H21" s="37">
        <v>0</v>
      </c>
      <c r="I21" s="10">
        <v>210</v>
      </c>
      <c r="J21" s="8">
        <f t="shared" si="1"/>
        <v>210</v>
      </c>
      <c r="K21" s="2"/>
      <c r="L21" s="2" t="s">
        <v>76</v>
      </c>
      <c r="M21" s="7">
        <f>AVERAGE(C41:C44)</f>
        <v>0</v>
      </c>
      <c r="N21" s="7">
        <f>AVERAGE(D41:D44)</f>
        <v>210</v>
      </c>
      <c r="O21" s="2"/>
      <c r="P21" s="2"/>
      <c r="Q21" s="2"/>
    </row>
    <row r="22" spans="1:17" ht="15.75" customHeight="1" x14ac:dyDescent="0.25">
      <c r="A22" s="8">
        <f t="shared" si="2"/>
        <v>10</v>
      </c>
      <c r="B22" s="9" t="s">
        <v>38</v>
      </c>
      <c r="C22" s="37">
        <v>0</v>
      </c>
      <c r="D22" s="10">
        <v>210</v>
      </c>
      <c r="E22" s="11">
        <f t="shared" si="0"/>
        <v>210</v>
      </c>
      <c r="F22" s="8">
        <f t="shared" si="3"/>
        <v>58</v>
      </c>
      <c r="G22" s="12" t="s">
        <v>39</v>
      </c>
      <c r="H22" s="37">
        <v>0</v>
      </c>
      <c r="I22" s="10">
        <v>210</v>
      </c>
      <c r="J22" s="8">
        <f t="shared" si="1"/>
        <v>210</v>
      </c>
      <c r="K22" s="2"/>
      <c r="L22" s="2" t="s">
        <v>84</v>
      </c>
      <c r="M22" s="7">
        <f>AVERAGE(C45:C48)</f>
        <v>0</v>
      </c>
      <c r="N22" s="7">
        <f>AVERAGE(D45:D48)</f>
        <v>210</v>
      </c>
      <c r="O22" s="2"/>
      <c r="P22" s="2"/>
      <c r="Q22" s="2"/>
    </row>
    <row r="23" spans="1:17" ht="15.75" customHeight="1" x14ac:dyDescent="0.25">
      <c r="A23" s="8">
        <f t="shared" si="2"/>
        <v>11</v>
      </c>
      <c r="B23" s="9" t="s">
        <v>40</v>
      </c>
      <c r="C23" s="37">
        <v>0</v>
      </c>
      <c r="D23" s="10">
        <v>210</v>
      </c>
      <c r="E23" s="11">
        <f t="shared" si="0"/>
        <v>210</v>
      </c>
      <c r="F23" s="8">
        <f t="shared" si="3"/>
        <v>59</v>
      </c>
      <c r="G23" s="12" t="s">
        <v>41</v>
      </c>
      <c r="H23" s="37">
        <v>0</v>
      </c>
      <c r="I23" s="10">
        <v>210</v>
      </c>
      <c r="J23" s="8">
        <f t="shared" si="1"/>
        <v>210</v>
      </c>
      <c r="K23" s="2"/>
      <c r="L23" s="2" t="s">
        <v>92</v>
      </c>
      <c r="M23" s="7">
        <f>AVERAGE(C49:C52)</f>
        <v>0</v>
      </c>
      <c r="N23" s="7">
        <f>AVERAGE(D49:D52)</f>
        <v>210</v>
      </c>
      <c r="O23" s="2"/>
      <c r="P23" s="2"/>
      <c r="Q23" s="2"/>
    </row>
    <row r="24" spans="1:17" ht="15.75" customHeight="1" x14ac:dyDescent="0.25">
      <c r="A24" s="8">
        <f t="shared" si="2"/>
        <v>12</v>
      </c>
      <c r="B24" s="9" t="s">
        <v>42</v>
      </c>
      <c r="C24" s="37">
        <v>0</v>
      </c>
      <c r="D24" s="10">
        <v>210</v>
      </c>
      <c r="E24" s="11">
        <f t="shared" si="0"/>
        <v>210</v>
      </c>
      <c r="F24" s="8">
        <f t="shared" si="3"/>
        <v>60</v>
      </c>
      <c r="G24" s="12" t="s">
        <v>43</v>
      </c>
      <c r="H24" s="37">
        <v>0</v>
      </c>
      <c r="I24" s="10">
        <v>210</v>
      </c>
      <c r="J24" s="8">
        <f t="shared" si="1"/>
        <v>210</v>
      </c>
      <c r="K24" s="2"/>
      <c r="L24" s="13" t="s">
        <v>100</v>
      </c>
      <c r="M24" s="7">
        <f>AVERAGE(C53:C56)</f>
        <v>0</v>
      </c>
      <c r="N24" s="7">
        <f>AVERAGE(D53:D56)</f>
        <v>210</v>
      </c>
      <c r="O24" s="2"/>
      <c r="P24" s="2"/>
      <c r="Q24" s="2"/>
    </row>
    <row r="25" spans="1:17" ht="15.75" customHeight="1" x14ac:dyDescent="0.25">
      <c r="A25" s="8">
        <f t="shared" si="2"/>
        <v>13</v>
      </c>
      <c r="B25" s="9" t="s">
        <v>44</v>
      </c>
      <c r="C25" s="37">
        <v>0</v>
      </c>
      <c r="D25" s="10">
        <v>210</v>
      </c>
      <c r="E25" s="11">
        <f t="shared" si="0"/>
        <v>210</v>
      </c>
      <c r="F25" s="8">
        <f t="shared" si="3"/>
        <v>61</v>
      </c>
      <c r="G25" s="12" t="s">
        <v>45</v>
      </c>
      <c r="H25" s="37">
        <v>0</v>
      </c>
      <c r="I25" s="10">
        <v>210</v>
      </c>
      <c r="J25" s="8">
        <f t="shared" si="1"/>
        <v>210</v>
      </c>
      <c r="K25" s="2"/>
      <c r="L25" s="16" t="s">
        <v>108</v>
      </c>
      <c r="M25" s="7">
        <f>AVERAGE(C57:C60)</f>
        <v>0</v>
      </c>
      <c r="N25" s="7">
        <f>AVERAGE(D57:D60)</f>
        <v>210</v>
      </c>
      <c r="O25" s="2"/>
      <c r="P25" s="2"/>
      <c r="Q25" s="2"/>
    </row>
    <row r="26" spans="1:17" ht="15.75" customHeight="1" x14ac:dyDescent="0.25">
      <c r="A26" s="8">
        <f t="shared" si="2"/>
        <v>14</v>
      </c>
      <c r="B26" s="9" t="s">
        <v>46</v>
      </c>
      <c r="C26" s="37">
        <v>0</v>
      </c>
      <c r="D26" s="10">
        <v>210</v>
      </c>
      <c r="E26" s="11">
        <f t="shared" si="0"/>
        <v>210</v>
      </c>
      <c r="F26" s="8">
        <f t="shared" si="3"/>
        <v>62</v>
      </c>
      <c r="G26" s="12" t="s">
        <v>47</v>
      </c>
      <c r="H26" s="37">
        <v>0</v>
      </c>
      <c r="I26" s="10">
        <v>210</v>
      </c>
      <c r="J26" s="8">
        <f t="shared" si="1"/>
        <v>210</v>
      </c>
      <c r="K26" s="2"/>
      <c r="L26" s="16" t="s">
        <v>21</v>
      </c>
      <c r="M26" s="7">
        <f>AVERAGE(H13:H16)</f>
        <v>0</v>
      </c>
      <c r="N26" s="7">
        <f>AVERAGE(I13:I16)</f>
        <v>210</v>
      </c>
      <c r="O26" s="2"/>
      <c r="P26" s="2"/>
      <c r="Q26" s="2"/>
    </row>
    <row r="27" spans="1:17" ht="15.75" customHeight="1" x14ac:dyDescent="0.25">
      <c r="A27" s="8">
        <f t="shared" si="2"/>
        <v>15</v>
      </c>
      <c r="B27" s="9" t="s">
        <v>48</v>
      </c>
      <c r="C27" s="37">
        <v>0</v>
      </c>
      <c r="D27" s="10">
        <v>210</v>
      </c>
      <c r="E27" s="11">
        <f t="shared" si="0"/>
        <v>210</v>
      </c>
      <c r="F27" s="8">
        <f t="shared" si="3"/>
        <v>63</v>
      </c>
      <c r="G27" s="12" t="s">
        <v>49</v>
      </c>
      <c r="H27" s="37">
        <v>0</v>
      </c>
      <c r="I27" s="10">
        <v>210</v>
      </c>
      <c r="J27" s="8">
        <f t="shared" si="1"/>
        <v>210</v>
      </c>
      <c r="K27" s="2"/>
      <c r="L27" s="24" t="s">
        <v>29</v>
      </c>
      <c r="M27" s="7">
        <f>AVERAGE(H17:H20)</f>
        <v>0</v>
      </c>
      <c r="N27" s="7">
        <f>AVERAGE(I17:I20)</f>
        <v>210</v>
      </c>
      <c r="O27" s="2"/>
      <c r="P27" s="2"/>
      <c r="Q27" s="2"/>
    </row>
    <row r="28" spans="1:17" ht="15.75" customHeight="1" x14ac:dyDescent="0.25">
      <c r="A28" s="8">
        <f t="shared" si="2"/>
        <v>16</v>
      </c>
      <c r="B28" s="9" t="s">
        <v>50</v>
      </c>
      <c r="C28" s="37">
        <v>0</v>
      </c>
      <c r="D28" s="10">
        <v>210</v>
      </c>
      <c r="E28" s="11">
        <f t="shared" si="0"/>
        <v>210</v>
      </c>
      <c r="F28" s="8">
        <f t="shared" si="3"/>
        <v>64</v>
      </c>
      <c r="G28" s="12" t="s">
        <v>51</v>
      </c>
      <c r="H28" s="37">
        <v>0</v>
      </c>
      <c r="I28" s="10">
        <v>210</v>
      </c>
      <c r="J28" s="8">
        <f t="shared" si="1"/>
        <v>210</v>
      </c>
      <c r="K28" s="2"/>
      <c r="L28" s="2" t="s">
        <v>37</v>
      </c>
      <c r="M28" s="7">
        <f>AVERAGE(H21:H24)</f>
        <v>0</v>
      </c>
      <c r="N28" s="7">
        <f>AVERAGE(I21:I24)</f>
        <v>210</v>
      </c>
      <c r="O28" s="2"/>
      <c r="P28" s="2"/>
      <c r="Q28" s="2"/>
    </row>
    <row r="29" spans="1:17" ht="15.75" customHeight="1" x14ac:dyDescent="0.25">
      <c r="A29" s="8">
        <f t="shared" si="2"/>
        <v>17</v>
      </c>
      <c r="B29" s="9" t="s">
        <v>52</v>
      </c>
      <c r="C29" s="37">
        <v>0</v>
      </c>
      <c r="D29" s="10">
        <v>210</v>
      </c>
      <c r="E29" s="11">
        <f t="shared" si="0"/>
        <v>210</v>
      </c>
      <c r="F29" s="8">
        <f t="shared" si="3"/>
        <v>65</v>
      </c>
      <c r="G29" s="12" t="s">
        <v>53</v>
      </c>
      <c r="H29" s="37">
        <v>0</v>
      </c>
      <c r="I29" s="10">
        <v>210</v>
      </c>
      <c r="J29" s="8">
        <f t="shared" si="1"/>
        <v>210</v>
      </c>
      <c r="K29" s="2"/>
      <c r="L29" s="2" t="s">
        <v>45</v>
      </c>
      <c r="M29" s="7">
        <f>AVERAGE(H25:H28)</f>
        <v>0</v>
      </c>
      <c r="N29" s="7">
        <f>AVERAGE(I25:I28)</f>
        <v>210</v>
      </c>
      <c r="O29" s="2"/>
      <c r="P29" s="2"/>
      <c r="Q29" s="2"/>
    </row>
    <row r="30" spans="1:17" ht="15.75" customHeight="1" x14ac:dyDescent="0.25">
      <c r="A30" s="8">
        <f t="shared" si="2"/>
        <v>18</v>
      </c>
      <c r="B30" s="9" t="s">
        <v>54</v>
      </c>
      <c r="C30" s="37">
        <v>0</v>
      </c>
      <c r="D30" s="10">
        <v>210</v>
      </c>
      <c r="E30" s="11">
        <f t="shared" si="0"/>
        <v>210</v>
      </c>
      <c r="F30" s="8">
        <f t="shared" si="3"/>
        <v>66</v>
      </c>
      <c r="G30" s="12" t="s">
        <v>55</v>
      </c>
      <c r="H30" s="37">
        <v>0</v>
      </c>
      <c r="I30" s="10">
        <v>210</v>
      </c>
      <c r="J30" s="8">
        <f t="shared" si="1"/>
        <v>210</v>
      </c>
      <c r="K30" s="2"/>
      <c r="L30" s="2" t="s">
        <v>53</v>
      </c>
      <c r="M30" s="7">
        <f>AVERAGE(H29:H32)</f>
        <v>0</v>
      </c>
      <c r="N30" s="7">
        <f>AVERAGE(I29:I32)</f>
        <v>210</v>
      </c>
      <c r="O30" s="2"/>
      <c r="P30" s="2"/>
      <c r="Q30" s="2"/>
    </row>
    <row r="31" spans="1:17" ht="15.75" customHeight="1" x14ac:dyDescent="0.25">
      <c r="A31" s="8">
        <f t="shared" si="2"/>
        <v>19</v>
      </c>
      <c r="B31" s="9" t="s">
        <v>56</v>
      </c>
      <c r="C31" s="37">
        <v>0</v>
      </c>
      <c r="D31" s="10">
        <v>210</v>
      </c>
      <c r="E31" s="11">
        <f t="shared" si="0"/>
        <v>210</v>
      </c>
      <c r="F31" s="8">
        <f t="shared" si="3"/>
        <v>67</v>
      </c>
      <c r="G31" s="12" t="s">
        <v>57</v>
      </c>
      <c r="H31" s="37">
        <v>0</v>
      </c>
      <c r="I31" s="10">
        <v>210</v>
      </c>
      <c r="J31" s="8">
        <f t="shared" si="1"/>
        <v>210</v>
      </c>
      <c r="K31" s="2"/>
      <c r="L31" s="2" t="s">
        <v>61</v>
      </c>
      <c r="M31" s="7">
        <f>AVERAGE(H33:H36)</f>
        <v>0</v>
      </c>
      <c r="N31" s="7">
        <f>AVERAGE(I33:I36)</f>
        <v>210</v>
      </c>
      <c r="O31" s="2"/>
      <c r="P31" s="2"/>
      <c r="Q31" s="2"/>
    </row>
    <row r="32" spans="1:17" ht="15.75" customHeight="1" x14ac:dyDescent="0.25">
      <c r="A32" s="8">
        <f t="shared" si="2"/>
        <v>20</v>
      </c>
      <c r="B32" s="9" t="s">
        <v>58</v>
      </c>
      <c r="C32" s="37">
        <v>0</v>
      </c>
      <c r="D32" s="10">
        <v>210</v>
      </c>
      <c r="E32" s="11">
        <f t="shared" si="0"/>
        <v>210</v>
      </c>
      <c r="F32" s="8">
        <f t="shared" si="3"/>
        <v>68</v>
      </c>
      <c r="G32" s="12" t="s">
        <v>59</v>
      </c>
      <c r="H32" s="37">
        <v>0</v>
      </c>
      <c r="I32" s="10">
        <v>210</v>
      </c>
      <c r="J32" s="8">
        <f t="shared" si="1"/>
        <v>210</v>
      </c>
      <c r="K32" s="2"/>
      <c r="L32" s="2" t="s">
        <v>69</v>
      </c>
      <c r="M32" s="7">
        <f>AVERAGE(H37:H40)</f>
        <v>0</v>
      </c>
      <c r="N32" s="7">
        <f>AVERAGE(I37:I40)</f>
        <v>210</v>
      </c>
      <c r="O32" s="2"/>
      <c r="P32" s="2"/>
      <c r="Q32" s="2"/>
    </row>
    <row r="33" spans="1:17" ht="15.75" customHeight="1" x14ac:dyDescent="0.25">
      <c r="A33" s="8">
        <f t="shared" si="2"/>
        <v>21</v>
      </c>
      <c r="B33" s="9" t="s">
        <v>60</v>
      </c>
      <c r="C33" s="37">
        <v>0</v>
      </c>
      <c r="D33" s="10">
        <v>210</v>
      </c>
      <c r="E33" s="11">
        <f t="shared" si="0"/>
        <v>210</v>
      </c>
      <c r="F33" s="8">
        <f t="shared" si="3"/>
        <v>69</v>
      </c>
      <c r="G33" s="12" t="s">
        <v>61</v>
      </c>
      <c r="H33" s="37">
        <v>0</v>
      </c>
      <c r="I33" s="10">
        <v>210</v>
      </c>
      <c r="J33" s="8">
        <f t="shared" si="1"/>
        <v>210</v>
      </c>
      <c r="K33" s="2"/>
      <c r="L33" s="2" t="s">
        <v>77</v>
      </c>
      <c r="M33" s="7">
        <f>AVERAGE(H41:H44)</f>
        <v>0</v>
      </c>
      <c r="N33" s="7">
        <f>AVERAGE(I41:I44)</f>
        <v>210</v>
      </c>
      <c r="O33" s="2"/>
      <c r="P33" s="2"/>
      <c r="Q33" s="2"/>
    </row>
    <row r="34" spans="1:17" ht="15.75" customHeight="1" x14ac:dyDescent="0.25">
      <c r="A34" s="8">
        <f t="shared" si="2"/>
        <v>22</v>
      </c>
      <c r="B34" s="9" t="s">
        <v>62</v>
      </c>
      <c r="C34" s="37">
        <v>0</v>
      </c>
      <c r="D34" s="10">
        <v>210</v>
      </c>
      <c r="E34" s="11">
        <f t="shared" si="0"/>
        <v>210</v>
      </c>
      <c r="F34" s="8">
        <f t="shared" si="3"/>
        <v>70</v>
      </c>
      <c r="G34" s="12" t="s">
        <v>63</v>
      </c>
      <c r="H34" s="37">
        <v>0</v>
      </c>
      <c r="I34" s="10">
        <v>210</v>
      </c>
      <c r="J34" s="8">
        <f t="shared" si="1"/>
        <v>210</v>
      </c>
      <c r="K34" s="2"/>
      <c r="L34" s="2" t="s">
        <v>85</v>
      </c>
      <c r="M34" s="7">
        <f>AVERAGE(H45:H48)</f>
        <v>0</v>
      </c>
      <c r="N34" s="7">
        <f>AVERAGE(I45:I48)</f>
        <v>210</v>
      </c>
      <c r="O34" s="2"/>
      <c r="P34" s="2"/>
      <c r="Q34" s="2"/>
    </row>
    <row r="35" spans="1:17" ht="15.75" customHeight="1" x14ac:dyDescent="0.25">
      <c r="A35" s="8">
        <f t="shared" si="2"/>
        <v>23</v>
      </c>
      <c r="B35" s="9" t="s">
        <v>64</v>
      </c>
      <c r="C35" s="37">
        <v>0</v>
      </c>
      <c r="D35" s="10">
        <v>210</v>
      </c>
      <c r="E35" s="11">
        <f t="shared" si="0"/>
        <v>210</v>
      </c>
      <c r="F35" s="8">
        <f t="shared" si="3"/>
        <v>71</v>
      </c>
      <c r="G35" s="12" t="s">
        <v>65</v>
      </c>
      <c r="H35" s="37">
        <v>0</v>
      </c>
      <c r="I35" s="10">
        <v>210</v>
      </c>
      <c r="J35" s="8">
        <f t="shared" si="1"/>
        <v>210</v>
      </c>
      <c r="K35" s="2"/>
      <c r="L35" s="2" t="s">
        <v>93</v>
      </c>
      <c r="M35" s="7">
        <f>AVERAGE(H49:H52)</f>
        <v>0</v>
      </c>
      <c r="N35" s="7">
        <f>AVERAGE(I49:I52)</f>
        <v>210</v>
      </c>
      <c r="O35" s="2"/>
      <c r="P35" s="2"/>
      <c r="Q35" s="2"/>
    </row>
    <row r="36" spans="1:17" ht="15.75" customHeight="1" x14ac:dyDescent="0.25">
      <c r="A36" s="8">
        <f t="shared" si="2"/>
        <v>24</v>
      </c>
      <c r="B36" s="9" t="s">
        <v>66</v>
      </c>
      <c r="C36" s="37">
        <v>0</v>
      </c>
      <c r="D36" s="10">
        <v>210</v>
      </c>
      <c r="E36" s="11">
        <f t="shared" si="0"/>
        <v>210</v>
      </c>
      <c r="F36" s="8">
        <f t="shared" si="3"/>
        <v>72</v>
      </c>
      <c r="G36" s="12" t="s">
        <v>67</v>
      </c>
      <c r="H36" s="37">
        <v>0</v>
      </c>
      <c r="I36" s="10">
        <v>210</v>
      </c>
      <c r="J36" s="8">
        <f t="shared" si="1"/>
        <v>210</v>
      </c>
      <c r="K36" s="2"/>
      <c r="L36" s="100" t="s">
        <v>101</v>
      </c>
      <c r="M36" s="7">
        <f>AVERAGE(H53:H56)</f>
        <v>0</v>
      </c>
      <c r="N36" s="7">
        <f>AVERAGE(I53:I56)</f>
        <v>210</v>
      </c>
      <c r="O36" s="2"/>
      <c r="P36" s="2"/>
      <c r="Q36" s="2"/>
    </row>
    <row r="37" spans="1:17" ht="15.75" customHeight="1" x14ac:dyDescent="0.25">
      <c r="A37" s="8">
        <v>25</v>
      </c>
      <c r="B37" s="9" t="s">
        <v>68</v>
      </c>
      <c r="C37" s="37">
        <v>0</v>
      </c>
      <c r="D37" s="10">
        <v>210</v>
      </c>
      <c r="E37" s="11">
        <f t="shared" si="0"/>
        <v>210</v>
      </c>
      <c r="F37" s="8">
        <v>73</v>
      </c>
      <c r="G37" s="12" t="s">
        <v>69</v>
      </c>
      <c r="H37" s="37">
        <v>0</v>
      </c>
      <c r="I37" s="10">
        <v>210</v>
      </c>
      <c r="J37" s="8">
        <f t="shared" si="1"/>
        <v>210</v>
      </c>
      <c r="K37" s="2"/>
      <c r="L37" s="100" t="s">
        <v>109</v>
      </c>
      <c r="M37" s="7">
        <f>AVERAGE(H57:H60)</f>
        <v>0</v>
      </c>
      <c r="N37" s="7">
        <f>AVERAGE(I57:I60)</f>
        <v>210</v>
      </c>
      <c r="O37" s="2"/>
      <c r="P37" s="2"/>
      <c r="Q37" s="2"/>
    </row>
    <row r="38" spans="1:17" ht="15.75" customHeight="1" x14ac:dyDescent="0.25">
      <c r="A38" s="8">
        <f t="shared" ref="A38:A60" si="4">A37+1</f>
        <v>26</v>
      </c>
      <c r="B38" s="9" t="s">
        <v>70</v>
      </c>
      <c r="C38" s="37">
        <v>0</v>
      </c>
      <c r="D38" s="10">
        <v>210</v>
      </c>
      <c r="E38" s="8">
        <f t="shared" si="0"/>
        <v>210</v>
      </c>
      <c r="F38" s="8">
        <f t="shared" ref="F38:F60" si="5">F37+1</f>
        <v>74</v>
      </c>
      <c r="G38" s="12" t="s">
        <v>71</v>
      </c>
      <c r="H38" s="37">
        <v>0</v>
      </c>
      <c r="I38" s="10">
        <v>210</v>
      </c>
      <c r="J38" s="8">
        <f t="shared" si="1"/>
        <v>210</v>
      </c>
      <c r="K38" s="2"/>
      <c r="L38" s="100" t="s">
        <v>288</v>
      </c>
      <c r="M38" s="100">
        <f>AVERAGE(M14:M37)</f>
        <v>0</v>
      </c>
      <c r="N38" s="100">
        <f>AVERAGE(N14:N37)</f>
        <v>210</v>
      </c>
      <c r="O38" s="2"/>
      <c r="P38" s="2"/>
      <c r="Q38" s="2"/>
    </row>
    <row r="39" spans="1:17" ht="15.75" customHeight="1" x14ac:dyDescent="0.25">
      <c r="A39" s="8">
        <f t="shared" si="4"/>
        <v>27</v>
      </c>
      <c r="B39" s="9" t="s">
        <v>72</v>
      </c>
      <c r="C39" s="37">
        <v>0</v>
      </c>
      <c r="D39" s="10">
        <v>210</v>
      </c>
      <c r="E39" s="8">
        <f t="shared" si="0"/>
        <v>210</v>
      </c>
      <c r="F39" s="8">
        <f t="shared" si="5"/>
        <v>75</v>
      </c>
      <c r="G39" s="12" t="s">
        <v>73</v>
      </c>
      <c r="H39" s="37">
        <v>0</v>
      </c>
      <c r="I39" s="10">
        <v>210</v>
      </c>
      <c r="J39" s="8">
        <f t="shared" si="1"/>
        <v>210</v>
      </c>
      <c r="K39" s="2"/>
      <c r="L39" s="2"/>
      <c r="M39" s="2"/>
      <c r="N39" s="2"/>
      <c r="O39" s="2"/>
      <c r="P39" s="2"/>
      <c r="Q39" s="2"/>
    </row>
    <row r="40" spans="1:17" ht="15.75" customHeight="1" x14ac:dyDescent="0.25">
      <c r="A40" s="8">
        <f t="shared" si="4"/>
        <v>28</v>
      </c>
      <c r="B40" s="9" t="s">
        <v>74</v>
      </c>
      <c r="C40" s="37">
        <v>0</v>
      </c>
      <c r="D40" s="10">
        <v>210</v>
      </c>
      <c r="E40" s="8">
        <f t="shared" si="0"/>
        <v>210</v>
      </c>
      <c r="F40" s="8">
        <f t="shared" si="5"/>
        <v>76</v>
      </c>
      <c r="G40" s="12" t="s">
        <v>75</v>
      </c>
      <c r="H40" s="37">
        <v>0</v>
      </c>
      <c r="I40" s="10">
        <v>210</v>
      </c>
      <c r="J40" s="8">
        <f t="shared" si="1"/>
        <v>210</v>
      </c>
      <c r="K40" s="2"/>
      <c r="L40" s="2"/>
      <c r="M40" s="2"/>
      <c r="N40" s="2"/>
      <c r="O40" s="2"/>
      <c r="P40" s="2"/>
      <c r="Q40" s="2"/>
    </row>
    <row r="41" spans="1:17" ht="15.75" customHeight="1" x14ac:dyDescent="0.25">
      <c r="A41" s="8">
        <f t="shared" si="4"/>
        <v>29</v>
      </c>
      <c r="B41" s="9" t="s">
        <v>76</v>
      </c>
      <c r="C41" s="37">
        <v>0</v>
      </c>
      <c r="D41" s="10">
        <v>210</v>
      </c>
      <c r="E41" s="8">
        <f t="shared" si="0"/>
        <v>210</v>
      </c>
      <c r="F41" s="8">
        <f t="shared" si="5"/>
        <v>77</v>
      </c>
      <c r="G41" s="12" t="s">
        <v>77</v>
      </c>
      <c r="H41" s="37">
        <v>0</v>
      </c>
      <c r="I41" s="10">
        <v>210</v>
      </c>
      <c r="J41" s="8">
        <f t="shared" si="1"/>
        <v>210</v>
      </c>
      <c r="K41" s="2"/>
      <c r="L41" s="2"/>
      <c r="M41" s="2"/>
      <c r="N41" s="2"/>
      <c r="O41" s="2"/>
      <c r="P41" s="2"/>
      <c r="Q41" s="2"/>
    </row>
    <row r="42" spans="1:17" ht="15.75" customHeight="1" x14ac:dyDescent="0.25">
      <c r="A42" s="8">
        <f t="shared" si="4"/>
        <v>30</v>
      </c>
      <c r="B42" s="9" t="s">
        <v>78</v>
      </c>
      <c r="C42" s="37">
        <v>0</v>
      </c>
      <c r="D42" s="10">
        <v>210</v>
      </c>
      <c r="E42" s="8">
        <f t="shared" si="0"/>
        <v>210</v>
      </c>
      <c r="F42" s="8">
        <f t="shared" si="5"/>
        <v>78</v>
      </c>
      <c r="G42" s="12" t="s">
        <v>79</v>
      </c>
      <c r="H42" s="37">
        <v>0</v>
      </c>
      <c r="I42" s="10">
        <v>210</v>
      </c>
      <c r="J42" s="8">
        <f t="shared" si="1"/>
        <v>210</v>
      </c>
      <c r="K42" s="2"/>
      <c r="L42" s="2"/>
      <c r="M42" s="2"/>
      <c r="N42" s="2"/>
      <c r="O42" s="2"/>
      <c r="P42" s="2"/>
      <c r="Q42" s="2"/>
    </row>
    <row r="43" spans="1:17" ht="15.75" customHeight="1" x14ac:dyDescent="0.25">
      <c r="A43" s="8">
        <f t="shared" si="4"/>
        <v>31</v>
      </c>
      <c r="B43" s="9" t="s">
        <v>80</v>
      </c>
      <c r="C43" s="37">
        <v>0</v>
      </c>
      <c r="D43" s="10">
        <v>210</v>
      </c>
      <c r="E43" s="8">
        <f t="shared" si="0"/>
        <v>210</v>
      </c>
      <c r="F43" s="8">
        <f t="shared" si="5"/>
        <v>79</v>
      </c>
      <c r="G43" s="12" t="s">
        <v>81</v>
      </c>
      <c r="H43" s="37">
        <v>0</v>
      </c>
      <c r="I43" s="10">
        <v>210</v>
      </c>
      <c r="J43" s="8">
        <f t="shared" si="1"/>
        <v>210</v>
      </c>
      <c r="K43" s="2"/>
      <c r="L43" s="2"/>
      <c r="M43" s="2"/>
      <c r="N43" s="2"/>
      <c r="O43" s="2"/>
      <c r="P43" s="2"/>
      <c r="Q43" s="2"/>
    </row>
    <row r="44" spans="1:17" ht="15.75" customHeight="1" x14ac:dyDescent="0.25">
      <c r="A44" s="8">
        <f t="shared" si="4"/>
        <v>32</v>
      </c>
      <c r="B44" s="9" t="s">
        <v>82</v>
      </c>
      <c r="C44" s="37">
        <v>0</v>
      </c>
      <c r="D44" s="10">
        <v>210</v>
      </c>
      <c r="E44" s="8">
        <f t="shared" si="0"/>
        <v>210</v>
      </c>
      <c r="F44" s="8">
        <f t="shared" si="5"/>
        <v>80</v>
      </c>
      <c r="G44" s="12" t="s">
        <v>83</v>
      </c>
      <c r="H44" s="37">
        <v>0</v>
      </c>
      <c r="I44" s="10">
        <v>210</v>
      </c>
      <c r="J44" s="8">
        <f t="shared" si="1"/>
        <v>210</v>
      </c>
      <c r="K44" s="2"/>
      <c r="L44" s="2"/>
      <c r="M44" s="2"/>
      <c r="N44" s="2"/>
      <c r="O44" s="2"/>
      <c r="P44" s="2"/>
      <c r="Q44" s="2"/>
    </row>
    <row r="45" spans="1:17" ht="15.75" customHeight="1" x14ac:dyDescent="0.25">
      <c r="A45" s="8">
        <f t="shared" si="4"/>
        <v>33</v>
      </c>
      <c r="B45" s="9" t="s">
        <v>84</v>
      </c>
      <c r="C45" s="37">
        <v>0</v>
      </c>
      <c r="D45" s="10">
        <v>210</v>
      </c>
      <c r="E45" s="8">
        <f t="shared" si="0"/>
        <v>210</v>
      </c>
      <c r="F45" s="8">
        <f t="shared" si="5"/>
        <v>81</v>
      </c>
      <c r="G45" s="12" t="s">
        <v>85</v>
      </c>
      <c r="H45" s="37">
        <v>0</v>
      </c>
      <c r="I45" s="10">
        <v>210</v>
      </c>
      <c r="J45" s="8">
        <f t="shared" si="1"/>
        <v>210</v>
      </c>
      <c r="K45" s="2"/>
      <c r="L45" s="2"/>
      <c r="M45" s="2"/>
      <c r="N45" s="2"/>
      <c r="O45" s="2"/>
      <c r="P45" s="2"/>
      <c r="Q45" s="2"/>
    </row>
    <row r="46" spans="1:17" ht="15.75" customHeight="1" x14ac:dyDescent="0.25">
      <c r="A46" s="8">
        <f t="shared" si="4"/>
        <v>34</v>
      </c>
      <c r="B46" s="9" t="s">
        <v>86</v>
      </c>
      <c r="C46" s="37">
        <v>0</v>
      </c>
      <c r="D46" s="10">
        <v>210</v>
      </c>
      <c r="E46" s="8">
        <f t="shared" si="0"/>
        <v>210</v>
      </c>
      <c r="F46" s="8">
        <f t="shared" si="5"/>
        <v>82</v>
      </c>
      <c r="G46" s="12" t="s">
        <v>87</v>
      </c>
      <c r="H46" s="37">
        <v>0</v>
      </c>
      <c r="I46" s="10">
        <v>210</v>
      </c>
      <c r="J46" s="8">
        <f t="shared" si="1"/>
        <v>210</v>
      </c>
      <c r="K46" s="2"/>
      <c r="L46" s="2"/>
      <c r="M46" s="2"/>
      <c r="N46" s="2"/>
      <c r="O46" s="2"/>
      <c r="P46" s="2"/>
      <c r="Q46" s="2"/>
    </row>
    <row r="47" spans="1:17" ht="15.75" customHeight="1" x14ac:dyDescent="0.25">
      <c r="A47" s="8">
        <f t="shared" si="4"/>
        <v>35</v>
      </c>
      <c r="B47" s="9" t="s">
        <v>88</v>
      </c>
      <c r="C47" s="37">
        <v>0</v>
      </c>
      <c r="D47" s="10">
        <v>210</v>
      </c>
      <c r="E47" s="8">
        <f t="shared" si="0"/>
        <v>210</v>
      </c>
      <c r="F47" s="8">
        <f t="shared" si="5"/>
        <v>83</v>
      </c>
      <c r="G47" s="12" t="s">
        <v>89</v>
      </c>
      <c r="H47" s="37">
        <v>0</v>
      </c>
      <c r="I47" s="10">
        <v>210</v>
      </c>
      <c r="J47" s="8">
        <f t="shared" si="1"/>
        <v>210</v>
      </c>
      <c r="K47" s="2"/>
      <c r="L47" s="2"/>
      <c r="M47" s="2"/>
      <c r="N47" s="2"/>
      <c r="O47" s="2"/>
      <c r="P47" s="2"/>
      <c r="Q47" s="2"/>
    </row>
    <row r="48" spans="1:17" ht="15.75" customHeight="1" x14ac:dyDescent="0.25">
      <c r="A48" s="8">
        <f t="shared" si="4"/>
        <v>36</v>
      </c>
      <c r="B48" s="9" t="s">
        <v>90</v>
      </c>
      <c r="C48" s="37">
        <v>0</v>
      </c>
      <c r="D48" s="10">
        <v>210</v>
      </c>
      <c r="E48" s="8">
        <f t="shared" si="0"/>
        <v>210</v>
      </c>
      <c r="F48" s="8">
        <f t="shared" si="5"/>
        <v>84</v>
      </c>
      <c r="G48" s="12" t="s">
        <v>91</v>
      </c>
      <c r="H48" s="37">
        <v>0</v>
      </c>
      <c r="I48" s="10">
        <v>210</v>
      </c>
      <c r="J48" s="8">
        <f t="shared" si="1"/>
        <v>210</v>
      </c>
      <c r="K48" s="2"/>
      <c r="L48" s="2"/>
      <c r="M48" s="2"/>
      <c r="N48" s="2"/>
      <c r="O48" s="2"/>
      <c r="P48" s="2"/>
      <c r="Q48" s="2"/>
    </row>
    <row r="49" spans="1:17" ht="15.75" customHeight="1" x14ac:dyDescent="0.25">
      <c r="A49" s="8">
        <f t="shared" si="4"/>
        <v>37</v>
      </c>
      <c r="B49" s="9" t="s">
        <v>92</v>
      </c>
      <c r="C49" s="37">
        <v>0</v>
      </c>
      <c r="D49" s="10">
        <v>210</v>
      </c>
      <c r="E49" s="8">
        <f t="shared" si="0"/>
        <v>210</v>
      </c>
      <c r="F49" s="8">
        <f t="shared" si="5"/>
        <v>85</v>
      </c>
      <c r="G49" s="12" t="s">
        <v>93</v>
      </c>
      <c r="H49" s="37">
        <v>0</v>
      </c>
      <c r="I49" s="10">
        <v>210</v>
      </c>
      <c r="J49" s="8">
        <f t="shared" si="1"/>
        <v>210</v>
      </c>
      <c r="K49" s="2"/>
      <c r="L49" s="2"/>
      <c r="M49" s="2"/>
      <c r="N49" s="2"/>
      <c r="O49" s="2"/>
      <c r="P49" s="2"/>
      <c r="Q49" s="2"/>
    </row>
    <row r="50" spans="1:17" ht="15.75" customHeight="1" x14ac:dyDescent="0.25">
      <c r="A50" s="8">
        <f t="shared" si="4"/>
        <v>38</v>
      </c>
      <c r="B50" s="12" t="s">
        <v>94</v>
      </c>
      <c r="C50" s="37">
        <v>0</v>
      </c>
      <c r="D50" s="10">
        <v>210</v>
      </c>
      <c r="E50" s="8">
        <f t="shared" si="0"/>
        <v>210</v>
      </c>
      <c r="F50" s="8">
        <f t="shared" si="5"/>
        <v>86</v>
      </c>
      <c r="G50" s="12" t="s">
        <v>95</v>
      </c>
      <c r="H50" s="37">
        <v>0</v>
      </c>
      <c r="I50" s="10">
        <v>210</v>
      </c>
      <c r="J50" s="8">
        <f t="shared" si="1"/>
        <v>210</v>
      </c>
      <c r="K50" s="2"/>
      <c r="L50" s="2"/>
      <c r="M50" s="2"/>
      <c r="N50" s="2"/>
      <c r="O50" s="2"/>
      <c r="P50" s="2"/>
      <c r="Q50" s="2"/>
    </row>
    <row r="51" spans="1:17" ht="15.75" customHeight="1" x14ac:dyDescent="0.25">
      <c r="A51" s="8">
        <f t="shared" si="4"/>
        <v>39</v>
      </c>
      <c r="B51" s="12" t="s">
        <v>96</v>
      </c>
      <c r="C51" s="37">
        <v>0</v>
      </c>
      <c r="D51" s="10">
        <v>210</v>
      </c>
      <c r="E51" s="8">
        <f t="shared" si="0"/>
        <v>210</v>
      </c>
      <c r="F51" s="8">
        <f t="shared" si="5"/>
        <v>87</v>
      </c>
      <c r="G51" s="12" t="s">
        <v>97</v>
      </c>
      <c r="H51" s="37">
        <v>0</v>
      </c>
      <c r="I51" s="10">
        <v>210</v>
      </c>
      <c r="J51" s="8">
        <f t="shared" si="1"/>
        <v>210</v>
      </c>
      <c r="K51" s="2"/>
      <c r="L51" s="2"/>
      <c r="M51" s="2"/>
      <c r="N51" s="2"/>
      <c r="O51" s="2"/>
      <c r="P51" s="2"/>
      <c r="Q51" s="2"/>
    </row>
    <row r="52" spans="1:17" ht="15.75" customHeight="1" x14ac:dyDescent="0.25">
      <c r="A52" s="8">
        <f t="shared" si="4"/>
        <v>40</v>
      </c>
      <c r="B52" s="12" t="s">
        <v>98</v>
      </c>
      <c r="C52" s="37">
        <v>0</v>
      </c>
      <c r="D52" s="10">
        <v>210</v>
      </c>
      <c r="E52" s="8">
        <f t="shared" si="0"/>
        <v>210</v>
      </c>
      <c r="F52" s="8">
        <f t="shared" si="5"/>
        <v>88</v>
      </c>
      <c r="G52" s="12" t="s">
        <v>99</v>
      </c>
      <c r="H52" s="37">
        <v>0</v>
      </c>
      <c r="I52" s="10">
        <v>210</v>
      </c>
      <c r="J52" s="8">
        <f t="shared" si="1"/>
        <v>210</v>
      </c>
      <c r="K52" s="2"/>
      <c r="L52" s="2"/>
      <c r="M52" s="2"/>
      <c r="N52" s="2"/>
      <c r="O52" s="2"/>
      <c r="P52" s="2"/>
      <c r="Q52" s="2"/>
    </row>
    <row r="53" spans="1:17" ht="15.75" customHeight="1" x14ac:dyDescent="0.25">
      <c r="A53" s="8">
        <f t="shared" si="4"/>
        <v>41</v>
      </c>
      <c r="B53" s="12" t="s">
        <v>100</v>
      </c>
      <c r="C53" s="37">
        <v>0</v>
      </c>
      <c r="D53" s="10">
        <v>210</v>
      </c>
      <c r="E53" s="8">
        <f t="shared" si="0"/>
        <v>210</v>
      </c>
      <c r="F53" s="8">
        <f t="shared" si="5"/>
        <v>89</v>
      </c>
      <c r="G53" s="12" t="s">
        <v>101</v>
      </c>
      <c r="H53" s="37">
        <v>0</v>
      </c>
      <c r="I53" s="10">
        <v>210</v>
      </c>
      <c r="J53" s="8">
        <f t="shared" si="1"/>
        <v>210</v>
      </c>
      <c r="K53" s="2"/>
      <c r="L53" s="13"/>
      <c r="M53" s="13"/>
      <c r="N53" s="13"/>
      <c r="O53" s="2"/>
      <c r="P53" s="2"/>
      <c r="Q53" s="2"/>
    </row>
    <row r="54" spans="1:17" ht="15.75" customHeight="1" x14ac:dyDescent="0.25">
      <c r="A54" s="8">
        <f t="shared" si="4"/>
        <v>42</v>
      </c>
      <c r="B54" s="12" t="s">
        <v>102</v>
      </c>
      <c r="C54" s="37">
        <v>0</v>
      </c>
      <c r="D54" s="10">
        <v>210</v>
      </c>
      <c r="E54" s="8">
        <f t="shared" si="0"/>
        <v>210</v>
      </c>
      <c r="F54" s="8">
        <f t="shared" si="5"/>
        <v>90</v>
      </c>
      <c r="G54" s="12" t="s">
        <v>103</v>
      </c>
      <c r="H54" s="37">
        <v>0</v>
      </c>
      <c r="I54" s="10">
        <v>210</v>
      </c>
      <c r="J54" s="8">
        <f t="shared" si="1"/>
        <v>210</v>
      </c>
      <c r="K54" s="2"/>
      <c r="L54" s="13"/>
      <c r="M54" s="13"/>
      <c r="N54" s="13"/>
      <c r="O54" s="2"/>
      <c r="P54" s="2"/>
      <c r="Q54" s="2"/>
    </row>
    <row r="55" spans="1:17" ht="15.75" customHeight="1" x14ac:dyDescent="0.25">
      <c r="A55" s="8">
        <f t="shared" si="4"/>
        <v>43</v>
      </c>
      <c r="B55" s="12" t="s">
        <v>104</v>
      </c>
      <c r="C55" s="37">
        <v>0</v>
      </c>
      <c r="D55" s="10">
        <v>210</v>
      </c>
      <c r="E55" s="8">
        <f t="shared" si="0"/>
        <v>210</v>
      </c>
      <c r="F55" s="8">
        <f t="shared" si="5"/>
        <v>91</v>
      </c>
      <c r="G55" s="12" t="s">
        <v>105</v>
      </c>
      <c r="H55" s="37">
        <v>0</v>
      </c>
      <c r="I55" s="10">
        <v>210</v>
      </c>
      <c r="J55" s="8">
        <f t="shared" si="1"/>
        <v>210</v>
      </c>
      <c r="K55" s="2"/>
      <c r="L55" s="13"/>
      <c r="M55" s="13"/>
      <c r="N55" s="13"/>
      <c r="O55" s="2"/>
      <c r="P55" s="2"/>
      <c r="Q55" s="2"/>
    </row>
    <row r="56" spans="1:17" ht="15.75" customHeight="1" x14ac:dyDescent="0.25">
      <c r="A56" s="8">
        <f t="shared" si="4"/>
        <v>44</v>
      </c>
      <c r="B56" s="12" t="s">
        <v>106</v>
      </c>
      <c r="C56" s="37">
        <v>0</v>
      </c>
      <c r="D56" s="10">
        <v>210</v>
      </c>
      <c r="E56" s="8">
        <f t="shared" si="0"/>
        <v>210</v>
      </c>
      <c r="F56" s="8">
        <f t="shared" si="5"/>
        <v>92</v>
      </c>
      <c r="G56" s="12" t="s">
        <v>107</v>
      </c>
      <c r="H56" s="37">
        <v>0</v>
      </c>
      <c r="I56" s="10">
        <v>210</v>
      </c>
      <c r="J56" s="8">
        <f t="shared" si="1"/>
        <v>210</v>
      </c>
      <c r="K56" s="2"/>
      <c r="L56" s="13"/>
      <c r="M56" s="13"/>
      <c r="N56" s="13"/>
      <c r="O56" s="2"/>
      <c r="P56" s="2"/>
      <c r="Q56" s="2"/>
    </row>
    <row r="57" spans="1:17" ht="15.75" customHeight="1" x14ac:dyDescent="0.25">
      <c r="A57" s="8">
        <f t="shared" si="4"/>
        <v>45</v>
      </c>
      <c r="B57" s="12" t="s">
        <v>108</v>
      </c>
      <c r="C57" s="37">
        <v>0</v>
      </c>
      <c r="D57" s="10">
        <v>210</v>
      </c>
      <c r="E57" s="8">
        <f t="shared" si="0"/>
        <v>210</v>
      </c>
      <c r="F57" s="8">
        <f t="shared" si="5"/>
        <v>93</v>
      </c>
      <c r="G57" s="12" t="s">
        <v>109</v>
      </c>
      <c r="H57" s="37">
        <v>0</v>
      </c>
      <c r="I57" s="10">
        <v>210</v>
      </c>
      <c r="J57" s="8">
        <f t="shared" si="1"/>
        <v>210</v>
      </c>
      <c r="K57" s="2"/>
      <c r="L57" s="14"/>
      <c r="M57" s="13"/>
      <c r="N57" s="15"/>
      <c r="O57" s="2"/>
      <c r="P57" s="2"/>
      <c r="Q57" s="2"/>
    </row>
    <row r="58" spans="1:17" ht="15.75" customHeight="1" x14ac:dyDescent="0.25">
      <c r="A58" s="8">
        <f t="shared" si="4"/>
        <v>46</v>
      </c>
      <c r="B58" s="12" t="s">
        <v>110</v>
      </c>
      <c r="C58" s="37">
        <v>0</v>
      </c>
      <c r="D58" s="10">
        <v>210</v>
      </c>
      <c r="E58" s="8">
        <f t="shared" si="0"/>
        <v>210</v>
      </c>
      <c r="F58" s="8">
        <f t="shared" si="5"/>
        <v>94</v>
      </c>
      <c r="G58" s="12" t="s">
        <v>111</v>
      </c>
      <c r="H58" s="37">
        <v>0</v>
      </c>
      <c r="I58" s="10">
        <v>210</v>
      </c>
      <c r="J58" s="8">
        <f t="shared" si="1"/>
        <v>210</v>
      </c>
      <c r="K58" s="2"/>
      <c r="L58" s="16"/>
      <c r="M58" s="13"/>
      <c r="N58" s="15"/>
      <c r="O58" s="2"/>
      <c r="P58" s="2"/>
      <c r="Q58" s="2"/>
    </row>
    <row r="59" spans="1:17" ht="15.75" customHeight="1" x14ac:dyDescent="0.25">
      <c r="A59" s="17">
        <f t="shared" si="4"/>
        <v>47</v>
      </c>
      <c r="B59" s="18" t="s">
        <v>112</v>
      </c>
      <c r="C59" s="37">
        <v>0</v>
      </c>
      <c r="D59" s="10">
        <v>210</v>
      </c>
      <c r="E59" s="17">
        <f t="shared" si="0"/>
        <v>210</v>
      </c>
      <c r="F59" s="17">
        <f t="shared" si="5"/>
        <v>95</v>
      </c>
      <c r="G59" s="18" t="s">
        <v>113</v>
      </c>
      <c r="H59" s="37">
        <v>0</v>
      </c>
      <c r="I59" s="10">
        <v>210</v>
      </c>
      <c r="J59" s="17">
        <f t="shared" si="1"/>
        <v>210</v>
      </c>
      <c r="K59" s="2"/>
      <c r="L59" s="16"/>
      <c r="M59" s="19"/>
      <c r="N59" s="15"/>
      <c r="O59" s="2"/>
      <c r="P59" s="2"/>
      <c r="Q59" s="2"/>
    </row>
    <row r="60" spans="1:17" ht="15.75" customHeight="1" x14ac:dyDescent="0.25">
      <c r="A60" s="17">
        <f t="shared" si="4"/>
        <v>48</v>
      </c>
      <c r="B60" s="18" t="s">
        <v>114</v>
      </c>
      <c r="C60" s="37">
        <v>0</v>
      </c>
      <c r="D60" s="10">
        <v>210</v>
      </c>
      <c r="E60" s="17">
        <f t="shared" si="0"/>
        <v>210</v>
      </c>
      <c r="F60" s="17">
        <f t="shared" si="5"/>
        <v>96</v>
      </c>
      <c r="G60" s="18" t="s">
        <v>115</v>
      </c>
      <c r="H60" s="37">
        <v>0</v>
      </c>
      <c r="I60" s="10">
        <v>210</v>
      </c>
      <c r="J60" s="17">
        <f t="shared" si="1"/>
        <v>210</v>
      </c>
      <c r="K60" s="2"/>
      <c r="L60" s="16"/>
      <c r="M60" s="19"/>
      <c r="N60" s="2"/>
      <c r="O60" s="2"/>
      <c r="P60" s="2"/>
      <c r="Q60" s="2"/>
    </row>
    <row r="61" spans="1:17" ht="30.75" customHeight="1" x14ac:dyDescent="0.3">
      <c r="A61" s="120" t="s">
        <v>116</v>
      </c>
      <c r="B61" s="121"/>
      <c r="C61" s="121"/>
      <c r="D61" s="122"/>
      <c r="E61" s="123" t="s">
        <v>117</v>
      </c>
      <c r="F61" s="124"/>
      <c r="G61" s="124"/>
      <c r="H61" s="124"/>
      <c r="I61" s="124"/>
      <c r="J61" s="125"/>
      <c r="K61" s="2"/>
      <c r="L61" s="14"/>
      <c r="M61" s="2"/>
      <c r="N61" s="2"/>
      <c r="O61" s="2"/>
      <c r="P61" s="2"/>
      <c r="Q61" s="2"/>
    </row>
    <row r="62" spans="1:17" ht="36" customHeight="1" x14ac:dyDescent="0.25">
      <c r="A62" s="128" t="s">
        <v>130</v>
      </c>
      <c r="B62" s="129"/>
      <c r="C62" s="129"/>
      <c r="D62" s="129"/>
      <c r="E62" s="129"/>
      <c r="F62" s="129"/>
      <c r="G62" s="130"/>
      <c r="H62" s="20" t="s">
        <v>118</v>
      </c>
      <c r="I62" s="20" t="s">
        <v>119</v>
      </c>
      <c r="J62" s="20" t="s">
        <v>120</v>
      </c>
      <c r="K62" s="2"/>
      <c r="L62" s="16"/>
      <c r="M62" s="7"/>
      <c r="N62" s="7"/>
      <c r="O62" s="7"/>
      <c r="P62" s="7"/>
      <c r="Q62" s="7"/>
    </row>
    <row r="63" spans="1:17" ht="39" customHeight="1" x14ac:dyDescent="0.25">
      <c r="A63" s="131" t="s">
        <v>249</v>
      </c>
      <c r="B63" s="132"/>
      <c r="C63" s="132"/>
      <c r="D63" s="132"/>
      <c r="E63" s="135" t="s">
        <v>251</v>
      </c>
      <c r="F63" s="136"/>
      <c r="G63" s="137"/>
      <c r="H63" s="21">
        <v>0</v>
      </c>
      <c r="I63" s="21">
        <v>1.508</v>
      </c>
      <c r="J63" s="21">
        <f>H63+I63</f>
        <v>1.508</v>
      </c>
      <c r="K63" s="2"/>
      <c r="L63" s="22">
        <v>0</v>
      </c>
      <c r="M63" s="32">
        <f>L63/1000</f>
        <v>0</v>
      </c>
      <c r="N63" s="4"/>
      <c r="O63" s="7"/>
      <c r="P63" s="7"/>
      <c r="Q63" s="7"/>
    </row>
    <row r="64" spans="1:17" ht="51" customHeight="1" x14ac:dyDescent="0.25">
      <c r="A64" s="133"/>
      <c r="B64" s="134"/>
      <c r="C64" s="134"/>
      <c r="D64" s="134"/>
      <c r="E64" s="138" t="s">
        <v>252</v>
      </c>
      <c r="F64" s="139"/>
      <c r="G64" s="140"/>
      <c r="H64" s="36">
        <f>K81</f>
        <v>0</v>
      </c>
      <c r="I64" s="36">
        <f>L81</f>
        <v>0</v>
      </c>
      <c r="J64" s="36">
        <f>H64+I64</f>
        <v>0</v>
      </c>
      <c r="K64" s="2"/>
      <c r="L64" s="24"/>
      <c r="M64" s="24"/>
      <c r="N64" s="4"/>
      <c r="O64" s="7"/>
      <c r="P64" s="7"/>
      <c r="Q64" s="7"/>
    </row>
    <row r="65" spans="1:17" ht="16.5" customHeight="1" x14ac:dyDescent="0.25">
      <c r="A65" s="25"/>
      <c r="B65" s="7" t="s">
        <v>121</v>
      </c>
      <c r="C65" s="7"/>
      <c r="D65" s="7"/>
      <c r="E65" s="7"/>
      <c r="F65" s="7"/>
      <c r="G65" s="7"/>
      <c r="H65" s="7"/>
      <c r="I65" s="7"/>
      <c r="J65" s="26"/>
      <c r="K65" s="2"/>
      <c r="L65" s="4"/>
      <c r="M65" s="4"/>
      <c r="N65" s="4"/>
      <c r="O65" s="23" t="s">
        <v>122</v>
      </c>
      <c r="P65" s="23" t="s">
        <v>123</v>
      </c>
      <c r="Q65" s="7"/>
    </row>
    <row r="66" spans="1:17" ht="31.5" customHeight="1" x14ac:dyDescent="0.25">
      <c r="A66" s="141" t="s">
        <v>247</v>
      </c>
      <c r="B66" s="142"/>
      <c r="C66" s="142"/>
      <c r="D66" s="142"/>
      <c r="E66" s="142"/>
      <c r="F66" s="142"/>
      <c r="G66" s="142"/>
      <c r="H66" s="142"/>
      <c r="I66" s="142"/>
      <c r="J66" s="143"/>
      <c r="K66" s="2" t="s">
        <v>124</v>
      </c>
      <c r="L66" s="24"/>
      <c r="M66" s="27">
        <v>8.3000000000000004E-2</v>
      </c>
      <c r="N66" s="28">
        <v>0.23300000000000001</v>
      </c>
      <c r="O66" s="29">
        <f>M66+N66</f>
        <v>0.316</v>
      </c>
      <c r="P66" s="29">
        <f>O66/J63*100</f>
        <v>20.954907161803714</v>
      </c>
      <c r="Q66" s="7"/>
    </row>
    <row r="67" spans="1:17" ht="25.5" customHeight="1" x14ac:dyDescent="0.25">
      <c r="A67" s="30"/>
      <c r="B67" s="31"/>
      <c r="C67" s="31"/>
      <c r="D67" s="31"/>
      <c r="E67" s="31"/>
      <c r="F67" s="31"/>
      <c r="G67" s="31"/>
      <c r="H67" s="144" t="s">
        <v>125</v>
      </c>
      <c r="I67" s="145"/>
      <c r="J67" s="146"/>
      <c r="K67" s="2"/>
      <c r="L67" s="4"/>
      <c r="M67" s="29">
        <f>H63+H64</f>
        <v>0</v>
      </c>
      <c r="N67" s="29">
        <f>I63+I64-N66-(2*0.018)-M66</f>
        <v>1.1559999999999999</v>
      </c>
      <c r="O67" s="7"/>
      <c r="P67" s="7"/>
      <c r="Q67" s="7"/>
    </row>
    <row r="68" spans="1:17" ht="33.75" customHeight="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4"/>
      <c r="M68" s="32">
        <f>M67/24</f>
        <v>0</v>
      </c>
      <c r="N68" s="32">
        <f>N67/24</f>
        <v>4.8166666666666663E-2</v>
      </c>
      <c r="O68" s="23"/>
      <c r="P68" s="32">
        <f>M68+N68</f>
        <v>4.8166666666666663E-2</v>
      </c>
      <c r="Q68" s="7"/>
    </row>
    <row r="69" spans="1:17" ht="15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7"/>
      <c r="M69" s="29">
        <f>M68*1000</f>
        <v>0</v>
      </c>
      <c r="N69" s="29">
        <f>N68*1000</f>
        <v>48.166666666666664</v>
      </c>
      <c r="O69" s="23"/>
      <c r="P69" s="29">
        <f>M69+N69</f>
        <v>48.166666666666664</v>
      </c>
      <c r="Q69" s="7"/>
    </row>
    <row r="70" spans="1:17" ht="15.75" customHeight="1" x14ac:dyDescent="0.25">
      <c r="A70" s="2"/>
      <c r="B70" s="2"/>
      <c r="C70" s="2"/>
      <c r="D70" s="2"/>
      <c r="E70" s="2"/>
      <c r="F70" s="2" t="s">
        <v>124</v>
      </c>
      <c r="G70" s="2"/>
      <c r="H70" s="2"/>
      <c r="I70" s="2"/>
      <c r="J70" s="2"/>
      <c r="K70" s="2"/>
      <c r="L70" s="2"/>
      <c r="M70" s="34"/>
      <c r="N70" s="34"/>
      <c r="O70" s="2"/>
      <c r="P70" s="2"/>
      <c r="Q70" s="2"/>
    </row>
    <row r="71" spans="1:17" ht="15.75" customHeight="1" x14ac:dyDescent="0.25">
      <c r="A71" s="126"/>
      <c r="B71" s="127"/>
      <c r="C71" s="127"/>
      <c r="D71" s="127"/>
      <c r="E71" s="84"/>
      <c r="F71" s="2"/>
      <c r="G71" s="2"/>
      <c r="H71" s="2"/>
      <c r="I71" s="2"/>
      <c r="J71" s="84"/>
      <c r="K71" s="2"/>
      <c r="L71" s="2"/>
      <c r="M71" s="2"/>
      <c r="N71" s="2"/>
      <c r="O71" s="2"/>
      <c r="P71" s="2"/>
      <c r="Q71" s="2"/>
    </row>
    <row r="72" spans="1:17" ht="15.75" customHeight="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</row>
    <row r="73" spans="1:17" ht="15.75" customHeight="1" x14ac:dyDescent="0.25">
      <c r="A73" s="2"/>
      <c r="B73" s="2"/>
      <c r="C73" s="2"/>
      <c r="D73" s="2"/>
      <c r="E73" s="33"/>
      <c r="F73" s="2"/>
      <c r="G73" s="2"/>
      <c r="H73" s="2"/>
      <c r="I73" s="2"/>
      <c r="J73" s="2"/>
      <c r="K73" s="16"/>
      <c r="L73" s="16"/>
      <c r="M73" s="2"/>
      <c r="N73" s="2"/>
      <c r="O73" s="2"/>
      <c r="P73" s="2"/>
      <c r="Q73" s="2"/>
    </row>
    <row r="74" spans="1:17" ht="15.75" customHeight="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16"/>
      <c r="L74" s="16"/>
      <c r="M74" s="2"/>
      <c r="N74" s="2"/>
      <c r="O74" s="2"/>
      <c r="P74" s="2"/>
      <c r="Q74" s="2"/>
    </row>
    <row r="75" spans="1:17" ht="15.7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16"/>
      <c r="L75" s="16"/>
      <c r="M75" s="2"/>
      <c r="N75" s="2"/>
      <c r="O75" s="2"/>
      <c r="P75" s="2"/>
      <c r="Q75" s="2"/>
    </row>
    <row r="76" spans="1:17" ht="15.7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</row>
    <row r="77" spans="1:17" ht="15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 ht="15.7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17" ht="15.7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3" t="s">
        <v>126</v>
      </c>
      <c r="L79" s="23" t="s">
        <v>127</v>
      </c>
      <c r="M79" s="23" t="s">
        <v>128</v>
      </c>
      <c r="N79" s="23" t="s">
        <v>129</v>
      </c>
      <c r="O79" s="2"/>
      <c r="P79" s="2"/>
      <c r="Q79" s="2"/>
    </row>
    <row r="80" spans="1:17" ht="15.7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9">
        <v>0</v>
      </c>
      <c r="L80" s="29">
        <v>0.88549999999999995</v>
      </c>
      <c r="M80" s="32">
        <f>K80+L80</f>
        <v>0.88549999999999995</v>
      </c>
      <c r="N80" s="32">
        <f>M80-M63</f>
        <v>0.88549999999999995</v>
      </c>
      <c r="O80" s="2"/>
      <c r="P80" s="2"/>
      <c r="Q80" s="2"/>
    </row>
    <row r="81" spans="1:17" ht="15.7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35">
        <v>0</v>
      </c>
      <c r="L81" s="35">
        <f>L80-N80</f>
        <v>0</v>
      </c>
      <c r="M81" s="32">
        <f>K81+L81</f>
        <v>0</v>
      </c>
      <c r="N81" s="32">
        <f>N80/2</f>
        <v>0.44274999999999998</v>
      </c>
      <c r="O81" s="2"/>
      <c r="P81" s="2"/>
      <c r="Q81" s="2"/>
    </row>
    <row r="82" spans="1:17" ht="15.7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</row>
    <row r="83" spans="1:17" ht="15.7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1:17" ht="15.7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1:17" ht="15.7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1:17" ht="15.7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1:17" ht="15.7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1:17" ht="15.7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1:17" ht="15.7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1:17" ht="15.7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1:17" ht="15.7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1:17" ht="15.7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1:17" ht="15.7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1:17" ht="15.7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1:17" ht="15.7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1:17" ht="15.7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1:17" ht="15.7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1:17" ht="15.7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1:17" ht="15.7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spans="1:17" ht="15.7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</sheetData>
  <mergeCells count="37">
    <mergeCell ref="L11:L12"/>
    <mergeCell ref="M11:N11"/>
    <mergeCell ref="A61:D61"/>
    <mergeCell ref="E61:J61"/>
    <mergeCell ref="A71:D71"/>
    <mergeCell ref="A62:G62"/>
    <mergeCell ref="A63:D64"/>
    <mergeCell ref="E63:G63"/>
    <mergeCell ref="E64:G64"/>
    <mergeCell ref="A66:J66"/>
    <mergeCell ref="H67:J67"/>
    <mergeCell ref="A9:B9"/>
    <mergeCell ref="C9:J9"/>
    <mergeCell ref="A10:B10"/>
    <mergeCell ref="C10:J10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A6:B6"/>
    <mergeCell ref="C6:J6"/>
    <mergeCell ref="A7:B7"/>
    <mergeCell ref="C7:J7"/>
    <mergeCell ref="A8:B8"/>
    <mergeCell ref="C8:J8"/>
    <mergeCell ref="A1:J1"/>
    <mergeCell ref="A2:J2"/>
    <mergeCell ref="A3:J3"/>
    <mergeCell ref="A4:J4"/>
    <mergeCell ref="A5:B5"/>
    <mergeCell ref="C5:J5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0"/>
  <sheetViews>
    <sheetView workbookViewId="0">
      <selection activeCell="L11" sqref="L11:N38"/>
    </sheetView>
  </sheetViews>
  <sheetFormatPr defaultColWidth="14.42578125" defaultRowHeight="15" x14ac:dyDescent="0.25"/>
  <cols>
    <col min="1" max="1" width="10.5703125" style="87" customWidth="1"/>
    <col min="2" max="2" width="18.5703125" style="87" customWidth="1"/>
    <col min="3" max="4" width="12.7109375" style="87" customWidth="1"/>
    <col min="5" max="5" width="14.7109375" style="87" customWidth="1"/>
    <col min="6" max="6" width="12.42578125" style="87" customWidth="1"/>
    <col min="7" max="7" width="15.140625" style="87" customWidth="1"/>
    <col min="8" max="9" width="12.7109375" style="87" customWidth="1"/>
    <col min="10" max="10" width="15" style="87" customWidth="1"/>
    <col min="11" max="11" width="9.140625" style="87" customWidth="1"/>
    <col min="12" max="12" width="13" style="87" customWidth="1"/>
    <col min="13" max="13" width="12.7109375" style="87" customWidth="1"/>
    <col min="14" max="14" width="14.28515625" style="87" customWidth="1"/>
    <col min="15" max="15" width="7.85546875" style="87" customWidth="1"/>
    <col min="16" max="17" width="9.140625" style="87" customWidth="1"/>
    <col min="18" max="16384" width="14.42578125" style="87"/>
  </cols>
  <sheetData>
    <row r="1" spans="1:17" ht="24" x14ac:dyDescent="0.4">
      <c r="A1" s="101" t="s">
        <v>0</v>
      </c>
      <c r="B1" s="102"/>
      <c r="C1" s="102"/>
      <c r="D1" s="102"/>
      <c r="E1" s="102"/>
      <c r="F1" s="102"/>
      <c r="G1" s="102"/>
      <c r="H1" s="102"/>
      <c r="I1" s="102"/>
      <c r="J1" s="103"/>
      <c r="K1" s="1"/>
      <c r="L1" s="2"/>
      <c r="M1" s="2"/>
      <c r="N1" s="2"/>
      <c r="O1" s="3"/>
      <c r="P1" s="4" t="s">
        <v>1</v>
      </c>
      <c r="Q1" s="2"/>
    </row>
    <row r="2" spans="1:17" ht="18.75" x14ac:dyDescent="0.3">
      <c r="A2" s="104" t="s">
        <v>2</v>
      </c>
      <c r="B2" s="102"/>
      <c r="C2" s="102"/>
      <c r="D2" s="102"/>
      <c r="E2" s="102"/>
      <c r="F2" s="102"/>
      <c r="G2" s="102"/>
      <c r="H2" s="102"/>
      <c r="I2" s="102"/>
      <c r="J2" s="103"/>
      <c r="K2" s="2"/>
      <c r="L2" s="2"/>
      <c r="M2" s="2"/>
      <c r="N2" s="2"/>
      <c r="O2" s="5"/>
      <c r="P2" s="4" t="s">
        <v>3</v>
      </c>
      <c r="Q2" s="2"/>
    </row>
    <row r="3" spans="1:17" ht="18.75" customHeight="1" x14ac:dyDescent="0.25">
      <c r="A3" s="105" t="s">
        <v>250</v>
      </c>
      <c r="B3" s="106"/>
      <c r="C3" s="106"/>
      <c r="D3" s="106"/>
      <c r="E3" s="106"/>
      <c r="F3" s="106"/>
      <c r="G3" s="106"/>
      <c r="H3" s="106"/>
      <c r="I3" s="106"/>
      <c r="J3" s="107"/>
      <c r="K3" s="6"/>
      <c r="L3" s="6"/>
      <c r="N3" s="6"/>
      <c r="O3" s="6"/>
      <c r="P3" s="6"/>
      <c r="Q3" s="6"/>
    </row>
    <row r="4" spans="1:17" ht="24" x14ac:dyDescent="0.4">
      <c r="A4" s="101" t="s">
        <v>4</v>
      </c>
      <c r="B4" s="102"/>
      <c r="C4" s="102"/>
      <c r="D4" s="102"/>
      <c r="E4" s="102"/>
      <c r="F4" s="102"/>
      <c r="G4" s="102"/>
      <c r="H4" s="102"/>
      <c r="I4" s="102"/>
      <c r="J4" s="103"/>
      <c r="K4" s="2"/>
      <c r="L4" s="2"/>
      <c r="M4" s="6"/>
      <c r="N4" s="2"/>
      <c r="O4" s="2"/>
      <c r="P4" s="2"/>
      <c r="Q4" s="2"/>
    </row>
    <row r="5" spans="1:17" x14ac:dyDescent="0.25">
      <c r="A5" s="108" t="s">
        <v>5</v>
      </c>
      <c r="B5" s="103"/>
      <c r="C5" s="109" t="s">
        <v>6</v>
      </c>
      <c r="D5" s="102"/>
      <c r="E5" s="102"/>
      <c r="F5" s="102"/>
      <c r="G5" s="102"/>
      <c r="H5" s="102"/>
      <c r="I5" s="102"/>
      <c r="J5" s="103"/>
      <c r="K5" s="2"/>
      <c r="L5" s="2"/>
      <c r="M5" s="2"/>
      <c r="N5" s="2"/>
      <c r="O5" s="2"/>
      <c r="P5" s="2"/>
      <c r="Q5" s="2"/>
    </row>
    <row r="6" spans="1:17" ht="45" customHeight="1" x14ac:dyDescent="0.25">
      <c r="A6" s="110" t="s">
        <v>7</v>
      </c>
      <c r="B6" s="103"/>
      <c r="C6" s="111" t="s">
        <v>8</v>
      </c>
      <c r="D6" s="102"/>
      <c r="E6" s="102"/>
      <c r="F6" s="102"/>
      <c r="G6" s="102"/>
      <c r="H6" s="102"/>
      <c r="I6" s="102"/>
      <c r="J6" s="103"/>
      <c r="K6" s="2"/>
      <c r="L6" s="2"/>
      <c r="M6" s="2"/>
      <c r="N6" s="2"/>
      <c r="O6" s="2"/>
      <c r="P6" s="2"/>
      <c r="Q6" s="2"/>
    </row>
    <row r="7" spans="1:17" x14ac:dyDescent="0.25">
      <c r="A7" s="110" t="s">
        <v>9</v>
      </c>
      <c r="B7" s="103"/>
      <c r="C7" s="112" t="s">
        <v>10</v>
      </c>
      <c r="D7" s="102"/>
      <c r="E7" s="102"/>
      <c r="F7" s="102"/>
      <c r="G7" s="102"/>
      <c r="H7" s="102"/>
      <c r="I7" s="102"/>
      <c r="J7" s="103"/>
      <c r="K7" s="2"/>
      <c r="L7" s="2"/>
      <c r="M7" s="2"/>
      <c r="N7" s="2"/>
      <c r="O7" s="2"/>
      <c r="P7" s="2"/>
      <c r="Q7" s="2"/>
    </row>
    <row r="8" spans="1:17" x14ac:dyDescent="0.25">
      <c r="A8" s="110" t="s">
        <v>11</v>
      </c>
      <c r="B8" s="103"/>
      <c r="C8" s="112" t="s">
        <v>12</v>
      </c>
      <c r="D8" s="102"/>
      <c r="E8" s="102"/>
      <c r="F8" s="102"/>
      <c r="G8" s="102"/>
      <c r="H8" s="102"/>
      <c r="I8" s="102"/>
      <c r="J8" s="103"/>
      <c r="K8" s="2"/>
      <c r="L8" s="2"/>
      <c r="M8" s="2"/>
      <c r="N8" s="2"/>
      <c r="O8" s="2"/>
      <c r="P8" s="2"/>
      <c r="Q8" s="2"/>
    </row>
    <row r="9" spans="1:17" x14ac:dyDescent="0.25">
      <c r="A9" s="113" t="s">
        <v>13</v>
      </c>
      <c r="B9" s="103"/>
      <c r="C9" s="114" t="s">
        <v>256</v>
      </c>
      <c r="D9" s="115"/>
      <c r="E9" s="115"/>
      <c r="F9" s="115"/>
      <c r="G9" s="115"/>
      <c r="H9" s="115"/>
      <c r="I9" s="115"/>
      <c r="J9" s="116"/>
      <c r="K9" s="6"/>
      <c r="L9" s="6"/>
      <c r="M9" s="6"/>
      <c r="N9" s="6"/>
      <c r="O9" s="6"/>
      <c r="P9" s="6"/>
      <c r="Q9" s="6"/>
    </row>
    <row r="10" spans="1:17" x14ac:dyDescent="0.25">
      <c r="A10" s="110" t="s">
        <v>14</v>
      </c>
      <c r="B10" s="103"/>
      <c r="C10" s="114"/>
      <c r="D10" s="115"/>
      <c r="E10" s="115"/>
      <c r="F10" s="115"/>
      <c r="G10" s="115"/>
      <c r="H10" s="115"/>
      <c r="I10" s="115"/>
      <c r="J10" s="116"/>
      <c r="K10" s="2"/>
      <c r="L10" s="2"/>
      <c r="M10" s="2"/>
      <c r="N10" s="2"/>
      <c r="O10" s="2"/>
      <c r="P10" s="2"/>
      <c r="Q10" s="2"/>
    </row>
    <row r="11" spans="1:17" ht="33" customHeight="1" x14ac:dyDescent="0.25">
      <c r="A11" s="117" t="s">
        <v>15</v>
      </c>
      <c r="B11" s="117" t="s">
        <v>16</v>
      </c>
      <c r="C11" s="119" t="s">
        <v>17</v>
      </c>
      <c r="D11" s="119" t="s">
        <v>18</v>
      </c>
      <c r="E11" s="117" t="s">
        <v>19</v>
      </c>
      <c r="F11" s="117" t="s">
        <v>15</v>
      </c>
      <c r="G11" s="117" t="s">
        <v>16</v>
      </c>
      <c r="H11" s="119" t="s">
        <v>17</v>
      </c>
      <c r="I11" s="119" t="s">
        <v>18</v>
      </c>
      <c r="J11" s="117" t="s">
        <v>19</v>
      </c>
      <c r="K11" s="2"/>
      <c r="L11" s="147" t="s">
        <v>16</v>
      </c>
      <c r="M11" s="148" t="s">
        <v>287</v>
      </c>
      <c r="N11" s="148"/>
      <c r="O11" s="2"/>
      <c r="P11" s="2"/>
      <c r="Q11" s="2"/>
    </row>
    <row r="12" spans="1:17" ht="13.5" customHeight="1" x14ac:dyDescent="0.25">
      <c r="A12" s="118"/>
      <c r="B12" s="118"/>
      <c r="C12" s="118"/>
      <c r="D12" s="118"/>
      <c r="E12" s="118"/>
      <c r="F12" s="118"/>
      <c r="G12" s="118"/>
      <c r="H12" s="118"/>
      <c r="I12" s="118"/>
      <c r="J12" s="118"/>
      <c r="K12" s="2"/>
      <c r="L12" s="147"/>
      <c r="M12" s="7" t="s">
        <v>17</v>
      </c>
      <c r="N12" s="2" t="s">
        <v>18</v>
      </c>
      <c r="O12" s="2"/>
      <c r="P12" s="2"/>
      <c r="Q12" s="2"/>
    </row>
    <row r="13" spans="1:17" x14ac:dyDescent="0.25">
      <c r="A13" s="8">
        <v>1</v>
      </c>
      <c r="B13" s="9" t="s">
        <v>20</v>
      </c>
      <c r="C13" s="37">
        <v>0</v>
      </c>
      <c r="D13" s="10">
        <v>210</v>
      </c>
      <c r="E13" s="11">
        <f t="shared" ref="E13:E60" si="0">SUM(C13,D13)</f>
        <v>210</v>
      </c>
      <c r="F13" s="8">
        <v>49</v>
      </c>
      <c r="G13" s="12" t="s">
        <v>21</v>
      </c>
      <c r="H13" s="37">
        <v>0</v>
      </c>
      <c r="I13" s="10">
        <v>210</v>
      </c>
      <c r="J13" s="8">
        <f t="shared" ref="J13:J60" si="1">SUM(H13,I13)</f>
        <v>210</v>
      </c>
      <c r="K13" s="2"/>
      <c r="L13" s="2"/>
      <c r="M13" s="7"/>
      <c r="N13" s="7"/>
      <c r="O13" s="2"/>
      <c r="P13" s="2"/>
      <c r="Q13" s="2"/>
    </row>
    <row r="14" spans="1:17" x14ac:dyDescent="0.25">
      <c r="A14" s="8">
        <f t="shared" ref="A14:A36" si="2">A13+1</f>
        <v>2</v>
      </c>
      <c r="B14" s="9" t="s">
        <v>22</v>
      </c>
      <c r="C14" s="37">
        <v>0</v>
      </c>
      <c r="D14" s="10">
        <v>210</v>
      </c>
      <c r="E14" s="11">
        <f t="shared" si="0"/>
        <v>210</v>
      </c>
      <c r="F14" s="8">
        <f t="shared" ref="F14:F36" si="3">F13+1</f>
        <v>50</v>
      </c>
      <c r="G14" s="12" t="s">
        <v>23</v>
      </c>
      <c r="H14" s="37">
        <v>0</v>
      </c>
      <c r="I14" s="10">
        <v>210</v>
      </c>
      <c r="J14" s="8">
        <f t="shared" si="1"/>
        <v>210</v>
      </c>
      <c r="K14" s="2"/>
      <c r="L14" s="2" t="s">
        <v>20</v>
      </c>
      <c r="M14" s="7">
        <f>AVERAGE(C13:C16)</f>
        <v>0</v>
      </c>
      <c r="N14" s="7">
        <f>AVERAGE(D13:D16)</f>
        <v>210</v>
      </c>
      <c r="O14" s="2"/>
      <c r="P14" s="2"/>
      <c r="Q14" s="2"/>
    </row>
    <row r="15" spans="1:17" x14ac:dyDescent="0.25">
      <c r="A15" s="8">
        <f t="shared" si="2"/>
        <v>3</v>
      </c>
      <c r="B15" s="9" t="s">
        <v>24</v>
      </c>
      <c r="C15" s="37">
        <v>0</v>
      </c>
      <c r="D15" s="10">
        <v>210</v>
      </c>
      <c r="E15" s="11">
        <f t="shared" si="0"/>
        <v>210</v>
      </c>
      <c r="F15" s="8">
        <f t="shared" si="3"/>
        <v>51</v>
      </c>
      <c r="G15" s="12" t="s">
        <v>25</v>
      </c>
      <c r="H15" s="37">
        <v>0</v>
      </c>
      <c r="I15" s="10">
        <v>210</v>
      </c>
      <c r="J15" s="8">
        <f t="shared" si="1"/>
        <v>210</v>
      </c>
      <c r="K15" s="2"/>
      <c r="L15" s="2" t="s">
        <v>28</v>
      </c>
      <c r="M15" s="7">
        <f>AVERAGE(C17:C20)</f>
        <v>0</v>
      </c>
      <c r="N15" s="7">
        <f>AVERAGE(D17:D20)</f>
        <v>210</v>
      </c>
      <c r="O15" s="2"/>
      <c r="P15" s="2"/>
      <c r="Q15" s="2"/>
    </row>
    <row r="16" spans="1:17" x14ac:dyDescent="0.25">
      <c r="A16" s="8">
        <f t="shared" si="2"/>
        <v>4</v>
      </c>
      <c r="B16" s="9" t="s">
        <v>26</v>
      </c>
      <c r="C16" s="37">
        <v>0</v>
      </c>
      <c r="D16" s="10">
        <v>210</v>
      </c>
      <c r="E16" s="11">
        <f t="shared" si="0"/>
        <v>210</v>
      </c>
      <c r="F16" s="8">
        <f t="shared" si="3"/>
        <v>52</v>
      </c>
      <c r="G16" s="12" t="s">
        <v>27</v>
      </c>
      <c r="H16" s="37">
        <v>0</v>
      </c>
      <c r="I16" s="10">
        <v>210</v>
      </c>
      <c r="J16" s="8">
        <f t="shared" si="1"/>
        <v>210</v>
      </c>
      <c r="K16" s="2"/>
      <c r="L16" s="2" t="s">
        <v>36</v>
      </c>
      <c r="M16" s="7">
        <f>AVERAGE(C21:C24)</f>
        <v>0</v>
      </c>
      <c r="N16" s="7">
        <f>AVERAGE(D21:D24)</f>
        <v>210</v>
      </c>
      <c r="O16" s="2"/>
      <c r="P16" s="2"/>
      <c r="Q16" s="2"/>
    </row>
    <row r="17" spans="1:17" x14ac:dyDescent="0.25">
      <c r="A17" s="8">
        <f t="shared" si="2"/>
        <v>5</v>
      </c>
      <c r="B17" s="9" t="s">
        <v>28</v>
      </c>
      <c r="C17" s="37">
        <v>0</v>
      </c>
      <c r="D17" s="10">
        <v>210</v>
      </c>
      <c r="E17" s="11">
        <f t="shared" si="0"/>
        <v>210</v>
      </c>
      <c r="F17" s="8">
        <f t="shared" si="3"/>
        <v>53</v>
      </c>
      <c r="G17" s="12" t="s">
        <v>29</v>
      </c>
      <c r="H17" s="37">
        <v>0</v>
      </c>
      <c r="I17" s="10">
        <v>210</v>
      </c>
      <c r="J17" s="8">
        <f t="shared" si="1"/>
        <v>210</v>
      </c>
      <c r="K17" s="2"/>
      <c r="L17" s="2" t="s">
        <v>44</v>
      </c>
      <c r="M17" s="7">
        <f>AVERAGE(C25:C28)</f>
        <v>0</v>
      </c>
      <c r="N17" s="7">
        <f>AVERAGE(D25:D28)</f>
        <v>210</v>
      </c>
      <c r="O17" s="2"/>
      <c r="P17" s="2"/>
      <c r="Q17" s="2"/>
    </row>
    <row r="18" spans="1:17" x14ac:dyDescent="0.25">
      <c r="A18" s="8">
        <f t="shared" si="2"/>
        <v>6</v>
      </c>
      <c r="B18" s="9" t="s">
        <v>30</v>
      </c>
      <c r="C18" s="37">
        <v>0</v>
      </c>
      <c r="D18" s="10">
        <v>210</v>
      </c>
      <c r="E18" s="11">
        <f t="shared" si="0"/>
        <v>210</v>
      </c>
      <c r="F18" s="8">
        <f t="shared" si="3"/>
        <v>54</v>
      </c>
      <c r="G18" s="12" t="s">
        <v>31</v>
      </c>
      <c r="H18" s="37">
        <v>0</v>
      </c>
      <c r="I18" s="10">
        <v>210</v>
      </c>
      <c r="J18" s="8">
        <f t="shared" si="1"/>
        <v>210</v>
      </c>
      <c r="K18" s="2"/>
      <c r="L18" s="2" t="s">
        <v>52</v>
      </c>
      <c r="M18" s="7">
        <f>AVERAGE(C29:C32)</f>
        <v>0</v>
      </c>
      <c r="N18" s="7">
        <f>AVERAGE(D29:D32)</f>
        <v>210</v>
      </c>
      <c r="O18" s="2"/>
      <c r="P18" s="2"/>
      <c r="Q18" s="2"/>
    </row>
    <row r="19" spans="1:17" x14ac:dyDescent="0.25">
      <c r="A19" s="8">
        <f t="shared" si="2"/>
        <v>7</v>
      </c>
      <c r="B19" s="9" t="s">
        <v>32</v>
      </c>
      <c r="C19" s="37">
        <v>0</v>
      </c>
      <c r="D19" s="10">
        <v>210</v>
      </c>
      <c r="E19" s="11">
        <f t="shared" si="0"/>
        <v>210</v>
      </c>
      <c r="F19" s="8">
        <f t="shared" si="3"/>
        <v>55</v>
      </c>
      <c r="G19" s="12" t="s">
        <v>33</v>
      </c>
      <c r="H19" s="37">
        <v>0</v>
      </c>
      <c r="I19" s="10">
        <v>210</v>
      </c>
      <c r="J19" s="8">
        <f t="shared" si="1"/>
        <v>210</v>
      </c>
      <c r="K19" s="2"/>
      <c r="L19" s="2" t="s">
        <v>60</v>
      </c>
      <c r="M19" s="7">
        <f>AVERAGE(C33:C36)</f>
        <v>0</v>
      </c>
      <c r="N19" s="7">
        <f>AVERAGE(D33:D36)</f>
        <v>210</v>
      </c>
      <c r="O19" s="2"/>
      <c r="P19" s="2"/>
      <c r="Q19" s="2"/>
    </row>
    <row r="20" spans="1:17" x14ac:dyDescent="0.25">
      <c r="A20" s="8">
        <f t="shared" si="2"/>
        <v>8</v>
      </c>
      <c r="B20" s="9" t="s">
        <v>34</v>
      </c>
      <c r="C20" s="37">
        <v>0</v>
      </c>
      <c r="D20" s="10">
        <v>210</v>
      </c>
      <c r="E20" s="11">
        <f t="shared" si="0"/>
        <v>210</v>
      </c>
      <c r="F20" s="8">
        <f t="shared" si="3"/>
        <v>56</v>
      </c>
      <c r="G20" s="12" t="s">
        <v>35</v>
      </c>
      <c r="H20" s="37">
        <v>0</v>
      </c>
      <c r="I20" s="10">
        <v>210</v>
      </c>
      <c r="J20" s="8">
        <f t="shared" si="1"/>
        <v>210</v>
      </c>
      <c r="K20" s="2"/>
      <c r="L20" s="2" t="s">
        <v>68</v>
      </c>
      <c r="M20" s="7">
        <f>AVERAGE(C37:C40)</f>
        <v>0</v>
      </c>
      <c r="N20" s="7">
        <f>AVERAGE(D37:D40)</f>
        <v>210</v>
      </c>
      <c r="O20" s="2"/>
      <c r="P20" s="2"/>
      <c r="Q20" s="2"/>
    </row>
    <row r="21" spans="1:17" ht="15.75" customHeight="1" x14ac:dyDescent="0.25">
      <c r="A21" s="8">
        <f t="shared" si="2"/>
        <v>9</v>
      </c>
      <c r="B21" s="9" t="s">
        <v>36</v>
      </c>
      <c r="C21" s="37">
        <v>0</v>
      </c>
      <c r="D21" s="10">
        <v>210</v>
      </c>
      <c r="E21" s="11">
        <f t="shared" si="0"/>
        <v>210</v>
      </c>
      <c r="F21" s="8">
        <f t="shared" si="3"/>
        <v>57</v>
      </c>
      <c r="G21" s="12" t="s">
        <v>37</v>
      </c>
      <c r="H21" s="37">
        <v>0</v>
      </c>
      <c r="I21" s="10">
        <v>210</v>
      </c>
      <c r="J21" s="8">
        <f t="shared" si="1"/>
        <v>210</v>
      </c>
      <c r="K21" s="2"/>
      <c r="L21" s="2" t="s">
        <v>76</v>
      </c>
      <c r="M21" s="7">
        <f>AVERAGE(C41:C44)</f>
        <v>0</v>
      </c>
      <c r="N21" s="7">
        <f>AVERAGE(D41:D44)</f>
        <v>210</v>
      </c>
      <c r="O21" s="2"/>
      <c r="P21" s="2"/>
      <c r="Q21" s="2"/>
    </row>
    <row r="22" spans="1:17" ht="15.75" customHeight="1" x14ac:dyDescent="0.25">
      <c r="A22" s="8">
        <f t="shared" si="2"/>
        <v>10</v>
      </c>
      <c r="B22" s="9" t="s">
        <v>38</v>
      </c>
      <c r="C22" s="37">
        <v>0</v>
      </c>
      <c r="D22" s="10">
        <v>210</v>
      </c>
      <c r="E22" s="11">
        <f t="shared" si="0"/>
        <v>210</v>
      </c>
      <c r="F22" s="8">
        <f t="shared" si="3"/>
        <v>58</v>
      </c>
      <c r="G22" s="12" t="s">
        <v>39</v>
      </c>
      <c r="H22" s="37">
        <v>0</v>
      </c>
      <c r="I22" s="10">
        <v>210</v>
      </c>
      <c r="J22" s="8">
        <f t="shared" si="1"/>
        <v>210</v>
      </c>
      <c r="K22" s="2"/>
      <c r="L22" s="2" t="s">
        <v>84</v>
      </c>
      <c r="M22" s="7">
        <f>AVERAGE(C45:C48)</f>
        <v>0</v>
      </c>
      <c r="N22" s="7">
        <f>AVERAGE(D45:D48)</f>
        <v>210</v>
      </c>
      <c r="O22" s="2"/>
      <c r="P22" s="2"/>
      <c r="Q22" s="2"/>
    </row>
    <row r="23" spans="1:17" ht="15.75" customHeight="1" x14ac:dyDescent="0.25">
      <c r="A23" s="8">
        <f t="shared" si="2"/>
        <v>11</v>
      </c>
      <c r="B23" s="9" t="s">
        <v>40</v>
      </c>
      <c r="C23" s="37">
        <v>0</v>
      </c>
      <c r="D23" s="10">
        <v>210</v>
      </c>
      <c r="E23" s="11">
        <f t="shared" si="0"/>
        <v>210</v>
      </c>
      <c r="F23" s="8">
        <f t="shared" si="3"/>
        <v>59</v>
      </c>
      <c r="G23" s="12" t="s">
        <v>41</v>
      </c>
      <c r="H23" s="37">
        <v>0</v>
      </c>
      <c r="I23" s="10">
        <v>210</v>
      </c>
      <c r="J23" s="8">
        <f t="shared" si="1"/>
        <v>210</v>
      </c>
      <c r="K23" s="2"/>
      <c r="L23" s="2" t="s">
        <v>92</v>
      </c>
      <c r="M23" s="7">
        <f>AVERAGE(C49:C52)</f>
        <v>0</v>
      </c>
      <c r="N23" s="7">
        <f>AVERAGE(D49:D52)</f>
        <v>210</v>
      </c>
      <c r="O23" s="2"/>
      <c r="P23" s="2"/>
      <c r="Q23" s="2"/>
    </row>
    <row r="24" spans="1:17" ht="15.75" customHeight="1" x14ac:dyDescent="0.25">
      <c r="A24" s="8">
        <f t="shared" si="2"/>
        <v>12</v>
      </c>
      <c r="B24" s="9" t="s">
        <v>42</v>
      </c>
      <c r="C24" s="37">
        <v>0</v>
      </c>
      <c r="D24" s="10">
        <v>210</v>
      </c>
      <c r="E24" s="11">
        <f t="shared" si="0"/>
        <v>210</v>
      </c>
      <c r="F24" s="8">
        <f t="shared" si="3"/>
        <v>60</v>
      </c>
      <c r="G24" s="12" t="s">
        <v>43</v>
      </c>
      <c r="H24" s="37">
        <v>0</v>
      </c>
      <c r="I24" s="10">
        <v>210</v>
      </c>
      <c r="J24" s="8">
        <f t="shared" si="1"/>
        <v>210</v>
      </c>
      <c r="K24" s="2"/>
      <c r="L24" s="13" t="s">
        <v>100</v>
      </c>
      <c r="M24" s="7">
        <f>AVERAGE(C53:C56)</f>
        <v>0</v>
      </c>
      <c r="N24" s="7">
        <f>AVERAGE(D53:D56)</f>
        <v>210</v>
      </c>
      <c r="O24" s="2"/>
      <c r="P24" s="2"/>
      <c r="Q24" s="2"/>
    </row>
    <row r="25" spans="1:17" ht="15.75" customHeight="1" x14ac:dyDescent="0.25">
      <c r="A25" s="8">
        <f t="shared" si="2"/>
        <v>13</v>
      </c>
      <c r="B25" s="9" t="s">
        <v>44</v>
      </c>
      <c r="C25" s="37">
        <v>0</v>
      </c>
      <c r="D25" s="10">
        <v>210</v>
      </c>
      <c r="E25" s="11">
        <f t="shared" si="0"/>
        <v>210</v>
      </c>
      <c r="F25" s="8">
        <f t="shared" si="3"/>
        <v>61</v>
      </c>
      <c r="G25" s="12" t="s">
        <v>45</v>
      </c>
      <c r="H25" s="37">
        <v>0</v>
      </c>
      <c r="I25" s="10">
        <v>210</v>
      </c>
      <c r="J25" s="8">
        <f t="shared" si="1"/>
        <v>210</v>
      </c>
      <c r="K25" s="2"/>
      <c r="L25" s="16" t="s">
        <v>108</v>
      </c>
      <c r="M25" s="7">
        <f>AVERAGE(C57:C60)</f>
        <v>0</v>
      </c>
      <c r="N25" s="7">
        <f>AVERAGE(D57:D60)</f>
        <v>210</v>
      </c>
      <c r="O25" s="2"/>
      <c r="P25" s="2"/>
      <c r="Q25" s="2"/>
    </row>
    <row r="26" spans="1:17" ht="15.75" customHeight="1" x14ac:dyDescent="0.25">
      <c r="A26" s="8">
        <f t="shared" si="2"/>
        <v>14</v>
      </c>
      <c r="B26" s="9" t="s">
        <v>46</v>
      </c>
      <c r="C26" s="37">
        <v>0</v>
      </c>
      <c r="D26" s="10">
        <v>210</v>
      </c>
      <c r="E26" s="11">
        <f t="shared" si="0"/>
        <v>210</v>
      </c>
      <c r="F26" s="8">
        <f t="shared" si="3"/>
        <v>62</v>
      </c>
      <c r="G26" s="12" t="s">
        <v>47</v>
      </c>
      <c r="H26" s="37">
        <v>0</v>
      </c>
      <c r="I26" s="10">
        <v>210</v>
      </c>
      <c r="J26" s="8">
        <f t="shared" si="1"/>
        <v>210</v>
      </c>
      <c r="K26" s="2"/>
      <c r="L26" s="16" t="s">
        <v>21</v>
      </c>
      <c r="M26" s="7">
        <f>AVERAGE(H13:H16)</f>
        <v>0</v>
      </c>
      <c r="N26" s="7">
        <f>AVERAGE(I13:I16)</f>
        <v>210</v>
      </c>
      <c r="O26" s="2"/>
      <c r="P26" s="2"/>
      <c r="Q26" s="2"/>
    </row>
    <row r="27" spans="1:17" ht="15.75" customHeight="1" x14ac:dyDescent="0.25">
      <c r="A27" s="8">
        <f t="shared" si="2"/>
        <v>15</v>
      </c>
      <c r="B27" s="9" t="s">
        <v>48</v>
      </c>
      <c r="C27" s="37">
        <v>0</v>
      </c>
      <c r="D27" s="10">
        <v>210</v>
      </c>
      <c r="E27" s="11">
        <f t="shared" si="0"/>
        <v>210</v>
      </c>
      <c r="F27" s="8">
        <f t="shared" si="3"/>
        <v>63</v>
      </c>
      <c r="G27" s="12" t="s">
        <v>49</v>
      </c>
      <c r="H27" s="37">
        <v>0</v>
      </c>
      <c r="I27" s="10">
        <v>210</v>
      </c>
      <c r="J27" s="8">
        <f t="shared" si="1"/>
        <v>210</v>
      </c>
      <c r="K27" s="2"/>
      <c r="L27" s="24" t="s">
        <v>29</v>
      </c>
      <c r="M27" s="7">
        <f>AVERAGE(H17:H20)</f>
        <v>0</v>
      </c>
      <c r="N27" s="7">
        <f>AVERAGE(I17:I20)</f>
        <v>210</v>
      </c>
      <c r="O27" s="2"/>
      <c r="P27" s="2"/>
      <c r="Q27" s="2"/>
    </row>
    <row r="28" spans="1:17" ht="15.75" customHeight="1" x14ac:dyDescent="0.25">
      <c r="A28" s="8">
        <f t="shared" si="2"/>
        <v>16</v>
      </c>
      <c r="B28" s="9" t="s">
        <v>50</v>
      </c>
      <c r="C28" s="37">
        <v>0</v>
      </c>
      <c r="D28" s="10">
        <v>210</v>
      </c>
      <c r="E28" s="11">
        <f t="shared" si="0"/>
        <v>210</v>
      </c>
      <c r="F28" s="8">
        <f t="shared" si="3"/>
        <v>64</v>
      </c>
      <c r="G28" s="12" t="s">
        <v>51</v>
      </c>
      <c r="H28" s="37">
        <v>0</v>
      </c>
      <c r="I28" s="10">
        <v>210</v>
      </c>
      <c r="J28" s="8">
        <f t="shared" si="1"/>
        <v>210</v>
      </c>
      <c r="K28" s="2"/>
      <c r="L28" s="2" t="s">
        <v>37</v>
      </c>
      <c r="M28" s="7">
        <f>AVERAGE(H21:H24)</f>
        <v>0</v>
      </c>
      <c r="N28" s="7">
        <f>AVERAGE(I21:I24)</f>
        <v>210</v>
      </c>
      <c r="O28" s="2"/>
      <c r="P28" s="2"/>
      <c r="Q28" s="2"/>
    </row>
    <row r="29" spans="1:17" ht="15.75" customHeight="1" x14ac:dyDescent="0.25">
      <c r="A29" s="8">
        <f t="shared" si="2"/>
        <v>17</v>
      </c>
      <c r="B29" s="9" t="s">
        <v>52</v>
      </c>
      <c r="C29" s="37">
        <v>0</v>
      </c>
      <c r="D29" s="10">
        <v>210</v>
      </c>
      <c r="E29" s="11">
        <f t="shared" si="0"/>
        <v>210</v>
      </c>
      <c r="F29" s="8">
        <f t="shared" si="3"/>
        <v>65</v>
      </c>
      <c r="G29" s="12" t="s">
        <v>53</v>
      </c>
      <c r="H29" s="37">
        <v>0</v>
      </c>
      <c r="I29" s="10">
        <v>210</v>
      </c>
      <c r="J29" s="8">
        <f t="shared" si="1"/>
        <v>210</v>
      </c>
      <c r="K29" s="2"/>
      <c r="L29" s="2" t="s">
        <v>45</v>
      </c>
      <c r="M29" s="7">
        <f>AVERAGE(H25:H28)</f>
        <v>0</v>
      </c>
      <c r="N29" s="7">
        <f>AVERAGE(I25:I28)</f>
        <v>210</v>
      </c>
      <c r="O29" s="2"/>
      <c r="P29" s="2"/>
      <c r="Q29" s="2"/>
    </row>
    <row r="30" spans="1:17" ht="15.75" customHeight="1" x14ac:dyDescent="0.25">
      <c r="A30" s="8">
        <f t="shared" si="2"/>
        <v>18</v>
      </c>
      <c r="B30" s="9" t="s">
        <v>54</v>
      </c>
      <c r="C30" s="37">
        <v>0</v>
      </c>
      <c r="D30" s="10">
        <v>210</v>
      </c>
      <c r="E30" s="11">
        <f t="shared" si="0"/>
        <v>210</v>
      </c>
      <c r="F30" s="8">
        <f t="shared" si="3"/>
        <v>66</v>
      </c>
      <c r="G30" s="12" t="s">
        <v>55</v>
      </c>
      <c r="H30" s="37">
        <v>0</v>
      </c>
      <c r="I30" s="10">
        <v>210</v>
      </c>
      <c r="J30" s="8">
        <f t="shared" si="1"/>
        <v>210</v>
      </c>
      <c r="K30" s="2"/>
      <c r="L30" s="2" t="s">
        <v>53</v>
      </c>
      <c r="M30" s="7">
        <f>AVERAGE(H29:H32)</f>
        <v>0</v>
      </c>
      <c r="N30" s="7">
        <f>AVERAGE(I29:I32)</f>
        <v>210</v>
      </c>
      <c r="O30" s="2"/>
      <c r="P30" s="2"/>
      <c r="Q30" s="2"/>
    </row>
    <row r="31" spans="1:17" ht="15.75" customHeight="1" x14ac:dyDescent="0.25">
      <c r="A31" s="8">
        <f t="shared" si="2"/>
        <v>19</v>
      </c>
      <c r="B31" s="9" t="s">
        <v>56</v>
      </c>
      <c r="C31" s="37">
        <v>0</v>
      </c>
      <c r="D31" s="10">
        <v>210</v>
      </c>
      <c r="E31" s="11">
        <f t="shared" si="0"/>
        <v>210</v>
      </c>
      <c r="F31" s="8">
        <f t="shared" si="3"/>
        <v>67</v>
      </c>
      <c r="G31" s="12" t="s">
        <v>57</v>
      </c>
      <c r="H31" s="37">
        <v>0</v>
      </c>
      <c r="I31" s="10">
        <v>210</v>
      </c>
      <c r="J31" s="8">
        <f t="shared" si="1"/>
        <v>210</v>
      </c>
      <c r="K31" s="2"/>
      <c r="L31" s="2" t="s">
        <v>61</v>
      </c>
      <c r="M31" s="7">
        <f>AVERAGE(H33:H36)</f>
        <v>0</v>
      </c>
      <c r="N31" s="7">
        <f>AVERAGE(I33:I36)</f>
        <v>210</v>
      </c>
      <c r="O31" s="2"/>
      <c r="P31" s="2"/>
      <c r="Q31" s="2"/>
    </row>
    <row r="32" spans="1:17" ht="15.75" customHeight="1" x14ac:dyDescent="0.25">
      <c r="A32" s="8">
        <f t="shared" si="2"/>
        <v>20</v>
      </c>
      <c r="B32" s="9" t="s">
        <v>58</v>
      </c>
      <c r="C32" s="37">
        <v>0</v>
      </c>
      <c r="D32" s="10">
        <v>210</v>
      </c>
      <c r="E32" s="11">
        <f t="shared" si="0"/>
        <v>210</v>
      </c>
      <c r="F32" s="8">
        <f t="shared" si="3"/>
        <v>68</v>
      </c>
      <c r="G32" s="12" t="s">
        <v>59</v>
      </c>
      <c r="H32" s="37">
        <v>0</v>
      </c>
      <c r="I32" s="10">
        <v>210</v>
      </c>
      <c r="J32" s="8">
        <f t="shared" si="1"/>
        <v>210</v>
      </c>
      <c r="K32" s="2"/>
      <c r="L32" s="2" t="s">
        <v>69</v>
      </c>
      <c r="M32" s="7">
        <f>AVERAGE(H37:H40)</f>
        <v>0</v>
      </c>
      <c r="N32" s="7">
        <f>AVERAGE(I37:I40)</f>
        <v>210</v>
      </c>
      <c r="O32" s="2"/>
      <c r="P32" s="2"/>
      <c r="Q32" s="2"/>
    </row>
    <row r="33" spans="1:17" ht="15.75" customHeight="1" x14ac:dyDescent="0.25">
      <c r="A33" s="8">
        <f t="shared" si="2"/>
        <v>21</v>
      </c>
      <c r="B33" s="9" t="s">
        <v>60</v>
      </c>
      <c r="C33" s="37">
        <v>0</v>
      </c>
      <c r="D33" s="10">
        <v>210</v>
      </c>
      <c r="E33" s="11">
        <f t="shared" si="0"/>
        <v>210</v>
      </c>
      <c r="F33" s="8">
        <f t="shared" si="3"/>
        <v>69</v>
      </c>
      <c r="G33" s="12" t="s">
        <v>61</v>
      </c>
      <c r="H33" s="37">
        <v>0</v>
      </c>
      <c r="I33" s="10">
        <v>210</v>
      </c>
      <c r="J33" s="8">
        <f t="shared" si="1"/>
        <v>210</v>
      </c>
      <c r="K33" s="2"/>
      <c r="L33" s="2" t="s">
        <v>77</v>
      </c>
      <c r="M33" s="7">
        <f>AVERAGE(H41:H44)</f>
        <v>0</v>
      </c>
      <c r="N33" s="7">
        <f>AVERAGE(I41:I44)</f>
        <v>210</v>
      </c>
      <c r="O33" s="2"/>
      <c r="P33" s="2"/>
      <c r="Q33" s="2"/>
    </row>
    <row r="34" spans="1:17" ht="15.75" customHeight="1" x14ac:dyDescent="0.25">
      <c r="A34" s="8">
        <f t="shared" si="2"/>
        <v>22</v>
      </c>
      <c r="B34" s="9" t="s">
        <v>62</v>
      </c>
      <c r="C34" s="37">
        <v>0</v>
      </c>
      <c r="D34" s="10">
        <v>210</v>
      </c>
      <c r="E34" s="11">
        <f t="shared" si="0"/>
        <v>210</v>
      </c>
      <c r="F34" s="8">
        <f t="shared" si="3"/>
        <v>70</v>
      </c>
      <c r="G34" s="12" t="s">
        <v>63</v>
      </c>
      <c r="H34" s="37">
        <v>0</v>
      </c>
      <c r="I34" s="10">
        <v>210</v>
      </c>
      <c r="J34" s="8">
        <f t="shared" si="1"/>
        <v>210</v>
      </c>
      <c r="K34" s="2"/>
      <c r="L34" s="2" t="s">
        <v>85</v>
      </c>
      <c r="M34" s="7">
        <f>AVERAGE(H45:H48)</f>
        <v>0</v>
      </c>
      <c r="N34" s="7">
        <f>AVERAGE(I45:I48)</f>
        <v>210</v>
      </c>
      <c r="O34" s="2"/>
      <c r="P34" s="2"/>
      <c r="Q34" s="2"/>
    </row>
    <row r="35" spans="1:17" ht="15.75" customHeight="1" x14ac:dyDescent="0.25">
      <c r="A35" s="8">
        <f t="shared" si="2"/>
        <v>23</v>
      </c>
      <c r="B35" s="9" t="s">
        <v>64</v>
      </c>
      <c r="C35" s="37">
        <v>0</v>
      </c>
      <c r="D35" s="10">
        <v>210</v>
      </c>
      <c r="E35" s="11">
        <f t="shared" si="0"/>
        <v>210</v>
      </c>
      <c r="F35" s="8">
        <f t="shared" si="3"/>
        <v>71</v>
      </c>
      <c r="G35" s="12" t="s">
        <v>65</v>
      </c>
      <c r="H35" s="37">
        <v>0</v>
      </c>
      <c r="I35" s="10">
        <v>210</v>
      </c>
      <c r="J35" s="8">
        <f t="shared" si="1"/>
        <v>210</v>
      </c>
      <c r="K35" s="2"/>
      <c r="L35" s="2" t="s">
        <v>93</v>
      </c>
      <c r="M35" s="7">
        <f>AVERAGE(H49:H52)</f>
        <v>0</v>
      </c>
      <c r="N35" s="7">
        <f>AVERAGE(I49:I52)</f>
        <v>210</v>
      </c>
      <c r="O35" s="2"/>
      <c r="P35" s="2"/>
      <c r="Q35" s="2"/>
    </row>
    <row r="36" spans="1:17" ht="15.75" customHeight="1" x14ac:dyDescent="0.25">
      <c r="A36" s="8">
        <f t="shared" si="2"/>
        <v>24</v>
      </c>
      <c r="B36" s="9" t="s">
        <v>66</v>
      </c>
      <c r="C36" s="37">
        <v>0</v>
      </c>
      <c r="D36" s="10">
        <v>210</v>
      </c>
      <c r="E36" s="11">
        <f t="shared" si="0"/>
        <v>210</v>
      </c>
      <c r="F36" s="8">
        <f t="shared" si="3"/>
        <v>72</v>
      </c>
      <c r="G36" s="12" t="s">
        <v>67</v>
      </c>
      <c r="H36" s="37">
        <v>0</v>
      </c>
      <c r="I36" s="10">
        <v>210</v>
      </c>
      <c r="J36" s="8">
        <f t="shared" si="1"/>
        <v>210</v>
      </c>
      <c r="K36" s="2"/>
      <c r="L36" s="100" t="s">
        <v>101</v>
      </c>
      <c r="M36" s="7">
        <f>AVERAGE(H53:H56)</f>
        <v>0</v>
      </c>
      <c r="N36" s="7">
        <f>AVERAGE(I53:I56)</f>
        <v>210</v>
      </c>
      <c r="O36" s="2"/>
      <c r="P36" s="2"/>
      <c r="Q36" s="2"/>
    </row>
    <row r="37" spans="1:17" ht="15.75" customHeight="1" x14ac:dyDescent="0.25">
      <c r="A37" s="8">
        <v>25</v>
      </c>
      <c r="B37" s="9" t="s">
        <v>68</v>
      </c>
      <c r="C37" s="37">
        <v>0</v>
      </c>
      <c r="D37" s="10">
        <v>210</v>
      </c>
      <c r="E37" s="11">
        <f t="shared" si="0"/>
        <v>210</v>
      </c>
      <c r="F37" s="8">
        <v>73</v>
      </c>
      <c r="G37" s="12" t="s">
        <v>69</v>
      </c>
      <c r="H37" s="37">
        <v>0</v>
      </c>
      <c r="I37" s="10">
        <v>210</v>
      </c>
      <c r="J37" s="8">
        <f t="shared" si="1"/>
        <v>210</v>
      </c>
      <c r="K37" s="2"/>
      <c r="L37" s="100" t="s">
        <v>109</v>
      </c>
      <c r="M37" s="7">
        <f>AVERAGE(H57:H60)</f>
        <v>0</v>
      </c>
      <c r="N37" s="7">
        <f>AVERAGE(I57:I60)</f>
        <v>210</v>
      </c>
      <c r="O37" s="2"/>
      <c r="P37" s="2"/>
      <c r="Q37" s="2"/>
    </row>
    <row r="38" spans="1:17" ht="15.75" customHeight="1" x14ac:dyDescent="0.25">
      <c r="A38" s="8">
        <f t="shared" ref="A38:A60" si="4">A37+1</f>
        <v>26</v>
      </c>
      <c r="B38" s="9" t="s">
        <v>70</v>
      </c>
      <c r="C38" s="37">
        <v>0</v>
      </c>
      <c r="D38" s="10">
        <v>210</v>
      </c>
      <c r="E38" s="8">
        <f t="shared" si="0"/>
        <v>210</v>
      </c>
      <c r="F38" s="8">
        <f t="shared" ref="F38:F60" si="5">F37+1</f>
        <v>74</v>
      </c>
      <c r="G38" s="12" t="s">
        <v>71</v>
      </c>
      <c r="H38" s="37">
        <v>0</v>
      </c>
      <c r="I38" s="10">
        <v>210</v>
      </c>
      <c r="J38" s="8">
        <f t="shared" si="1"/>
        <v>210</v>
      </c>
      <c r="K38" s="2"/>
      <c r="L38" s="100" t="s">
        <v>288</v>
      </c>
      <c r="M38" s="100">
        <f>AVERAGE(M14:M37)</f>
        <v>0</v>
      </c>
      <c r="N38" s="100">
        <f>AVERAGE(N14:N37)</f>
        <v>210</v>
      </c>
      <c r="O38" s="2"/>
      <c r="P38" s="2"/>
      <c r="Q38" s="2"/>
    </row>
    <row r="39" spans="1:17" ht="15.75" customHeight="1" x14ac:dyDescent="0.25">
      <c r="A39" s="8">
        <f t="shared" si="4"/>
        <v>27</v>
      </c>
      <c r="B39" s="9" t="s">
        <v>72</v>
      </c>
      <c r="C39" s="37">
        <v>0</v>
      </c>
      <c r="D39" s="10">
        <v>210</v>
      </c>
      <c r="E39" s="8">
        <f t="shared" si="0"/>
        <v>210</v>
      </c>
      <c r="F39" s="8">
        <f t="shared" si="5"/>
        <v>75</v>
      </c>
      <c r="G39" s="12" t="s">
        <v>73</v>
      </c>
      <c r="H39" s="37">
        <v>0</v>
      </c>
      <c r="I39" s="10">
        <v>210</v>
      </c>
      <c r="J39" s="8">
        <f t="shared" si="1"/>
        <v>210</v>
      </c>
      <c r="K39" s="2"/>
      <c r="L39" s="2"/>
      <c r="M39" s="2"/>
      <c r="N39" s="2"/>
      <c r="O39" s="2"/>
      <c r="P39" s="2"/>
      <c r="Q39" s="2"/>
    </row>
    <row r="40" spans="1:17" ht="15.75" customHeight="1" x14ac:dyDescent="0.25">
      <c r="A40" s="8">
        <f t="shared" si="4"/>
        <v>28</v>
      </c>
      <c r="B40" s="9" t="s">
        <v>74</v>
      </c>
      <c r="C40" s="37">
        <v>0</v>
      </c>
      <c r="D40" s="10">
        <v>210</v>
      </c>
      <c r="E40" s="8">
        <f t="shared" si="0"/>
        <v>210</v>
      </c>
      <c r="F40" s="8">
        <f t="shared" si="5"/>
        <v>76</v>
      </c>
      <c r="G40" s="12" t="s">
        <v>75</v>
      </c>
      <c r="H40" s="37">
        <v>0</v>
      </c>
      <c r="I40" s="10">
        <v>210</v>
      </c>
      <c r="J40" s="8">
        <f t="shared" si="1"/>
        <v>210</v>
      </c>
      <c r="K40" s="2"/>
      <c r="L40" s="2"/>
      <c r="M40" s="2"/>
      <c r="N40" s="2"/>
      <c r="O40" s="2"/>
      <c r="P40" s="2"/>
      <c r="Q40" s="2"/>
    </row>
    <row r="41" spans="1:17" ht="15.75" customHeight="1" x14ac:dyDescent="0.25">
      <c r="A41" s="8">
        <f t="shared" si="4"/>
        <v>29</v>
      </c>
      <c r="B41" s="9" t="s">
        <v>76</v>
      </c>
      <c r="C41" s="37">
        <v>0</v>
      </c>
      <c r="D41" s="10">
        <v>210</v>
      </c>
      <c r="E41" s="8">
        <f t="shared" si="0"/>
        <v>210</v>
      </c>
      <c r="F41" s="8">
        <f t="shared" si="5"/>
        <v>77</v>
      </c>
      <c r="G41" s="12" t="s">
        <v>77</v>
      </c>
      <c r="H41" s="37">
        <v>0</v>
      </c>
      <c r="I41" s="10">
        <v>210</v>
      </c>
      <c r="J41" s="8">
        <f t="shared" si="1"/>
        <v>210</v>
      </c>
      <c r="K41" s="2"/>
      <c r="L41" s="2"/>
      <c r="M41" s="2"/>
      <c r="N41" s="2"/>
      <c r="O41" s="2"/>
      <c r="P41" s="2"/>
      <c r="Q41" s="2"/>
    </row>
    <row r="42" spans="1:17" ht="15.75" customHeight="1" x14ac:dyDescent="0.25">
      <c r="A42" s="8">
        <f t="shared" si="4"/>
        <v>30</v>
      </c>
      <c r="B42" s="9" t="s">
        <v>78</v>
      </c>
      <c r="C42" s="37">
        <v>0</v>
      </c>
      <c r="D42" s="10">
        <v>210</v>
      </c>
      <c r="E42" s="8">
        <f t="shared" si="0"/>
        <v>210</v>
      </c>
      <c r="F42" s="8">
        <f t="shared" si="5"/>
        <v>78</v>
      </c>
      <c r="G42" s="12" t="s">
        <v>79</v>
      </c>
      <c r="H42" s="37">
        <v>0</v>
      </c>
      <c r="I42" s="10">
        <v>210</v>
      </c>
      <c r="J42" s="8">
        <f t="shared" si="1"/>
        <v>210</v>
      </c>
      <c r="K42" s="2"/>
      <c r="L42" s="2"/>
      <c r="M42" s="2"/>
      <c r="N42" s="2"/>
      <c r="O42" s="2"/>
      <c r="P42" s="2"/>
      <c r="Q42" s="2"/>
    </row>
    <row r="43" spans="1:17" ht="15.75" customHeight="1" x14ac:dyDescent="0.25">
      <c r="A43" s="8">
        <f t="shared" si="4"/>
        <v>31</v>
      </c>
      <c r="B43" s="9" t="s">
        <v>80</v>
      </c>
      <c r="C43" s="37">
        <v>0</v>
      </c>
      <c r="D43" s="10">
        <v>210</v>
      </c>
      <c r="E43" s="8">
        <f t="shared" si="0"/>
        <v>210</v>
      </c>
      <c r="F43" s="8">
        <f t="shared" si="5"/>
        <v>79</v>
      </c>
      <c r="G43" s="12" t="s">
        <v>81</v>
      </c>
      <c r="H43" s="37">
        <v>0</v>
      </c>
      <c r="I43" s="10">
        <v>210</v>
      </c>
      <c r="J43" s="8">
        <f t="shared" si="1"/>
        <v>210</v>
      </c>
      <c r="K43" s="2"/>
      <c r="L43" s="2"/>
      <c r="M43" s="2"/>
      <c r="N43" s="2"/>
      <c r="O43" s="2"/>
      <c r="P43" s="2"/>
      <c r="Q43" s="2"/>
    </row>
    <row r="44" spans="1:17" ht="15.75" customHeight="1" x14ac:dyDescent="0.25">
      <c r="A44" s="8">
        <f t="shared" si="4"/>
        <v>32</v>
      </c>
      <c r="B44" s="9" t="s">
        <v>82</v>
      </c>
      <c r="C44" s="37">
        <v>0</v>
      </c>
      <c r="D44" s="10">
        <v>210</v>
      </c>
      <c r="E44" s="8">
        <f t="shared" si="0"/>
        <v>210</v>
      </c>
      <c r="F44" s="8">
        <f t="shared" si="5"/>
        <v>80</v>
      </c>
      <c r="G44" s="12" t="s">
        <v>83</v>
      </c>
      <c r="H44" s="37">
        <v>0</v>
      </c>
      <c r="I44" s="10">
        <v>210</v>
      </c>
      <c r="J44" s="8">
        <f t="shared" si="1"/>
        <v>210</v>
      </c>
      <c r="K44" s="2"/>
      <c r="L44" s="2"/>
      <c r="M44" s="2"/>
      <c r="N44" s="2"/>
      <c r="O44" s="2"/>
      <c r="P44" s="2"/>
      <c r="Q44" s="2"/>
    </row>
    <row r="45" spans="1:17" ht="15.75" customHeight="1" x14ac:dyDescent="0.25">
      <c r="A45" s="8">
        <f t="shared" si="4"/>
        <v>33</v>
      </c>
      <c r="B45" s="9" t="s">
        <v>84</v>
      </c>
      <c r="C45" s="37">
        <v>0</v>
      </c>
      <c r="D45" s="10">
        <v>210</v>
      </c>
      <c r="E45" s="8">
        <f t="shared" si="0"/>
        <v>210</v>
      </c>
      <c r="F45" s="8">
        <f t="shared" si="5"/>
        <v>81</v>
      </c>
      <c r="G45" s="12" t="s">
        <v>85</v>
      </c>
      <c r="H45" s="37">
        <v>0</v>
      </c>
      <c r="I45" s="10">
        <v>210</v>
      </c>
      <c r="J45" s="8">
        <f t="shared" si="1"/>
        <v>210</v>
      </c>
      <c r="K45" s="2"/>
      <c r="L45" s="2"/>
      <c r="M45" s="2"/>
      <c r="N45" s="2"/>
      <c r="O45" s="2"/>
      <c r="P45" s="2"/>
      <c r="Q45" s="2"/>
    </row>
    <row r="46" spans="1:17" ht="15.75" customHeight="1" x14ac:dyDescent="0.25">
      <c r="A46" s="8">
        <f t="shared" si="4"/>
        <v>34</v>
      </c>
      <c r="B46" s="9" t="s">
        <v>86</v>
      </c>
      <c r="C46" s="37">
        <v>0</v>
      </c>
      <c r="D46" s="10">
        <v>210</v>
      </c>
      <c r="E46" s="8">
        <f t="shared" si="0"/>
        <v>210</v>
      </c>
      <c r="F46" s="8">
        <f t="shared" si="5"/>
        <v>82</v>
      </c>
      <c r="G46" s="12" t="s">
        <v>87</v>
      </c>
      <c r="H46" s="37">
        <v>0</v>
      </c>
      <c r="I46" s="10">
        <v>210</v>
      </c>
      <c r="J46" s="8">
        <f t="shared" si="1"/>
        <v>210</v>
      </c>
      <c r="K46" s="2"/>
      <c r="L46" s="2"/>
      <c r="M46" s="2"/>
      <c r="N46" s="2"/>
      <c r="O46" s="2"/>
      <c r="P46" s="2"/>
      <c r="Q46" s="2"/>
    </row>
    <row r="47" spans="1:17" ht="15.75" customHeight="1" x14ac:dyDescent="0.25">
      <c r="A47" s="8">
        <f t="shared" si="4"/>
        <v>35</v>
      </c>
      <c r="B47" s="9" t="s">
        <v>88</v>
      </c>
      <c r="C47" s="37">
        <v>0</v>
      </c>
      <c r="D47" s="10">
        <v>210</v>
      </c>
      <c r="E47" s="8">
        <f t="shared" si="0"/>
        <v>210</v>
      </c>
      <c r="F47" s="8">
        <f t="shared" si="5"/>
        <v>83</v>
      </c>
      <c r="G47" s="12" t="s">
        <v>89</v>
      </c>
      <c r="H47" s="37">
        <v>0</v>
      </c>
      <c r="I47" s="10">
        <v>210</v>
      </c>
      <c r="J47" s="8">
        <f t="shared" si="1"/>
        <v>210</v>
      </c>
      <c r="K47" s="2"/>
      <c r="L47" s="2"/>
      <c r="M47" s="2"/>
      <c r="N47" s="2"/>
      <c r="O47" s="2"/>
      <c r="P47" s="2"/>
      <c r="Q47" s="2"/>
    </row>
    <row r="48" spans="1:17" ht="15.75" customHeight="1" x14ac:dyDescent="0.25">
      <c r="A48" s="8">
        <f t="shared" si="4"/>
        <v>36</v>
      </c>
      <c r="B48" s="9" t="s">
        <v>90</v>
      </c>
      <c r="C48" s="37">
        <v>0</v>
      </c>
      <c r="D48" s="10">
        <v>210</v>
      </c>
      <c r="E48" s="8">
        <f t="shared" si="0"/>
        <v>210</v>
      </c>
      <c r="F48" s="8">
        <f t="shared" si="5"/>
        <v>84</v>
      </c>
      <c r="G48" s="12" t="s">
        <v>91</v>
      </c>
      <c r="H48" s="37">
        <v>0</v>
      </c>
      <c r="I48" s="10">
        <v>210</v>
      </c>
      <c r="J48" s="8">
        <f t="shared" si="1"/>
        <v>210</v>
      </c>
      <c r="K48" s="2"/>
      <c r="L48" s="2"/>
      <c r="M48" s="2"/>
      <c r="N48" s="2"/>
      <c r="O48" s="2"/>
      <c r="P48" s="2"/>
      <c r="Q48" s="2"/>
    </row>
    <row r="49" spans="1:17" ht="15.75" customHeight="1" x14ac:dyDescent="0.25">
      <c r="A49" s="8">
        <f t="shared" si="4"/>
        <v>37</v>
      </c>
      <c r="B49" s="9" t="s">
        <v>92</v>
      </c>
      <c r="C49" s="37">
        <v>0</v>
      </c>
      <c r="D49" s="10">
        <v>210</v>
      </c>
      <c r="E49" s="8">
        <f t="shared" si="0"/>
        <v>210</v>
      </c>
      <c r="F49" s="8">
        <f t="shared" si="5"/>
        <v>85</v>
      </c>
      <c r="G49" s="12" t="s">
        <v>93</v>
      </c>
      <c r="H49" s="37">
        <v>0</v>
      </c>
      <c r="I49" s="10">
        <v>210</v>
      </c>
      <c r="J49" s="8">
        <f t="shared" si="1"/>
        <v>210</v>
      </c>
      <c r="K49" s="2"/>
      <c r="L49" s="2"/>
      <c r="M49" s="2"/>
      <c r="N49" s="2"/>
      <c r="O49" s="2"/>
      <c r="P49" s="2"/>
      <c r="Q49" s="2"/>
    </row>
    <row r="50" spans="1:17" ht="15.75" customHeight="1" x14ac:dyDescent="0.25">
      <c r="A50" s="8">
        <f t="shared" si="4"/>
        <v>38</v>
      </c>
      <c r="B50" s="12" t="s">
        <v>94</v>
      </c>
      <c r="C50" s="37">
        <v>0</v>
      </c>
      <c r="D50" s="10">
        <v>210</v>
      </c>
      <c r="E50" s="8">
        <f t="shared" si="0"/>
        <v>210</v>
      </c>
      <c r="F50" s="8">
        <f t="shared" si="5"/>
        <v>86</v>
      </c>
      <c r="G50" s="12" t="s">
        <v>95</v>
      </c>
      <c r="H50" s="37">
        <v>0</v>
      </c>
      <c r="I50" s="10">
        <v>210</v>
      </c>
      <c r="J50" s="8">
        <f t="shared" si="1"/>
        <v>210</v>
      </c>
      <c r="K50" s="2"/>
      <c r="L50" s="2"/>
      <c r="M50" s="2"/>
      <c r="N50" s="2"/>
      <c r="O50" s="2"/>
      <c r="P50" s="2"/>
      <c r="Q50" s="2"/>
    </row>
    <row r="51" spans="1:17" ht="15.75" customHeight="1" x14ac:dyDescent="0.25">
      <c r="A51" s="8">
        <f t="shared" si="4"/>
        <v>39</v>
      </c>
      <c r="B51" s="12" t="s">
        <v>96</v>
      </c>
      <c r="C51" s="37">
        <v>0</v>
      </c>
      <c r="D51" s="10">
        <v>210</v>
      </c>
      <c r="E51" s="8">
        <f t="shared" si="0"/>
        <v>210</v>
      </c>
      <c r="F51" s="8">
        <f t="shared" si="5"/>
        <v>87</v>
      </c>
      <c r="G51" s="12" t="s">
        <v>97</v>
      </c>
      <c r="H51" s="37">
        <v>0</v>
      </c>
      <c r="I51" s="10">
        <v>210</v>
      </c>
      <c r="J51" s="8">
        <f t="shared" si="1"/>
        <v>210</v>
      </c>
      <c r="K51" s="2"/>
      <c r="L51" s="2"/>
      <c r="M51" s="2"/>
      <c r="N51" s="2"/>
      <c r="O51" s="2"/>
      <c r="P51" s="2"/>
      <c r="Q51" s="2"/>
    </row>
    <row r="52" spans="1:17" ht="15.75" customHeight="1" x14ac:dyDescent="0.25">
      <c r="A52" s="8">
        <f t="shared" si="4"/>
        <v>40</v>
      </c>
      <c r="B52" s="12" t="s">
        <v>98</v>
      </c>
      <c r="C52" s="37">
        <v>0</v>
      </c>
      <c r="D52" s="10">
        <v>210</v>
      </c>
      <c r="E52" s="8">
        <f t="shared" si="0"/>
        <v>210</v>
      </c>
      <c r="F52" s="8">
        <f t="shared" si="5"/>
        <v>88</v>
      </c>
      <c r="G52" s="12" t="s">
        <v>99</v>
      </c>
      <c r="H52" s="37">
        <v>0</v>
      </c>
      <c r="I52" s="10">
        <v>210</v>
      </c>
      <c r="J52" s="8">
        <f t="shared" si="1"/>
        <v>210</v>
      </c>
      <c r="K52" s="2"/>
      <c r="L52" s="2"/>
      <c r="M52" s="2"/>
      <c r="N52" s="2"/>
      <c r="O52" s="2"/>
      <c r="P52" s="2"/>
      <c r="Q52" s="2"/>
    </row>
    <row r="53" spans="1:17" ht="15.75" customHeight="1" x14ac:dyDescent="0.25">
      <c r="A53" s="8">
        <f t="shared" si="4"/>
        <v>41</v>
      </c>
      <c r="B53" s="12" t="s">
        <v>100</v>
      </c>
      <c r="C53" s="37">
        <v>0</v>
      </c>
      <c r="D53" s="10">
        <v>210</v>
      </c>
      <c r="E53" s="8">
        <f t="shared" si="0"/>
        <v>210</v>
      </c>
      <c r="F53" s="8">
        <f t="shared" si="5"/>
        <v>89</v>
      </c>
      <c r="G53" s="12" t="s">
        <v>101</v>
      </c>
      <c r="H53" s="37">
        <v>0</v>
      </c>
      <c r="I53" s="10">
        <v>210</v>
      </c>
      <c r="J53" s="8">
        <f t="shared" si="1"/>
        <v>210</v>
      </c>
      <c r="K53" s="2"/>
      <c r="L53" s="13"/>
      <c r="M53" s="13"/>
      <c r="N53" s="13"/>
      <c r="O53" s="2"/>
      <c r="P53" s="2"/>
      <c r="Q53" s="2"/>
    </row>
    <row r="54" spans="1:17" ht="15.75" customHeight="1" x14ac:dyDescent="0.25">
      <c r="A54" s="8">
        <f t="shared" si="4"/>
        <v>42</v>
      </c>
      <c r="B54" s="12" t="s">
        <v>102</v>
      </c>
      <c r="C54" s="37">
        <v>0</v>
      </c>
      <c r="D54" s="10">
        <v>210</v>
      </c>
      <c r="E54" s="8">
        <f t="shared" si="0"/>
        <v>210</v>
      </c>
      <c r="F54" s="8">
        <f t="shared" si="5"/>
        <v>90</v>
      </c>
      <c r="G54" s="12" t="s">
        <v>103</v>
      </c>
      <c r="H54" s="37">
        <v>0</v>
      </c>
      <c r="I54" s="10">
        <v>210</v>
      </c>
      <c r="J54" s="8">
        <f t="shared" si="1"/>
        <v>210</v>
      </c>
      <c r="K54" s="2"/>
      <c r="L54" s="13"/>
      <c r="M54" s="13"/>
      <c r="N54" s="13"/>
      <c r="O54" s="2"/>
      <c r="P54" s="2"/>
      <c r="Q54" s="2"/>
    </row>
    <row r="55" spans="1:17" ht="15.75" customHeight="1" x14ac:dyDescent="0.25">
      <c r="A55" s="8">
        <f t="shared" si="4"/>
        <v>43</v>
      </c>
      <c r="B55" s="12" t="s">
        <v>104</v>
      </c>
      <c r="C55" s="37">
        <v>0</v>
      </c>
      <c r="D55" s="10">
        <v>210</v>
      </c>
      <c r="E55" s="8">
        <f t="shared" si="0"/>
        <v>210</v>
      </c>
      <c r="F55" s="8">
        <f t="shared" si="5"/>
        <v>91</v>
      </c>
      <c r="G55" s="12" t="s">
        <v>105</v>
      </c>
      <c r="H55" s="37">
        <v>0</v>
      </c>
      <c r="I55" s="10">
        <v>210</v>
      </c>
      <c r="J55" s="8">
        <f t="shared" si="1"/>
        <v>210</v>
      </c>
      <c r="K55" s="2"/>
      <c r="L55" s="13"/>
      <c r="M55" s="13"/>
      <c r="N55" s="13"/>
      <c r="O55" s="2"/>
      <c r="P55" s="2"/>
      <c r="Q55" s="2"/>
    </row>
    <row r="56" spans="1:17" ht="15.75" customHeight="1" x14ac:dyDescent="0.25">
      <c r="A56" s="8">
        <f t="shared" si="4"/>
        <v>44</v>
      </c>
      <c r="B56" s="12" t="s">
        <v>106</v>
      </c>
      <c r="C56" s="37">
        <v>0</v>
      </c>
      <c r="D56" s="10">
        <v>210</v>
      </c>
      <c r="E56" s="8">
        <f t="shared" si="0"/>
        <v>210</v>
      </c>
      <c r="F56" s="8">
        <f t="shared" si="5"/>
        <v>92</v>
      </c>
      <c r="G56" s="12" t="s">
        <v>107</v>
      </c>
      <c r="H56" s="37">
        <v>0</v>
      </c>
      <c r="I56" s="10">
        <v>210</v>
      </c>
      <c r="J56" s="8">
        <f t="shared" si="1"/>
        <v>210</v>
      </c>
      <c r="K56" s="2"/>
      <c r="L56" s="13"/>
      <c r="M56" s="13"/>
      <c r="N56" s="13"/>
      <c r="O56" s="2"/>
      <c r="P56" s="2"/>
      <c r="Q56" s="2"/>
    </row>
    <row r="57" spans="1:17" ht="15.75" customHeight="1" x14ac:dyDescent="0.25">
      <c r="A57" s="8">
        <f t="shared" si="4"/>
        <v>45</v>
      </c>
      <c r="B57" s="12" t="s">
        <v>108</v>
      </c>
      <c r="C57" s="37">
        <v>0</v>
      </c>
      <c r="D57" s="10">
        <v>210</v>
      </c>
      <c r="E57" s="8">
        <f t="shared" si="0"/>
        <v>210</v>
      </c>
      <c r="F57" s="8">
        <f t="shared" si="5"/>
        <v>93</v>
      </c>
      <c r="G57" s="12" t="s">
        <v>109</v>
      </c>
      <c r="H57" s="37">
        <v>0</v>
      </c>
      <c r="I57" s="10">
        <v>210</v>
      </c>
      <c r="J57" s="8">
        <f t="shared" si="1"/>
        <v>210</v>
      </c>
      <c r="K57" s="2"/>
      <c r="L57" s="14"/>
      <c r="M57" s="13"/>
      <c r="N57" s="15"/>
      <c r="O57" s="2"/>
      <c r="P57" s="2"/>
      <c r="Q57" s="2"/>
    </row>
    <row r="58" spans="1:17" ht="15.75" customHeight="1" x14ac:dyDescent="0.25">
      <c r="A58" s="8">
        <f t="shared" si="4"/>
        <v>46</v>
      </c>
      <c r="B58" s="12" t="s">
        <v>110</v>
      </c>
      <c r="C58" s="37">
        <v>0</v>
      </c>
      <c r="D58" s="10">
        <v>210</v>
      </c>
      <c r="E58" s="8">
        <f t="shared" si="0"/>
        <v>210</v>
      </c>
      <c r="F58" s="8">
        <f t="shared" si="5"/>
        <v>94</v>
      </c>
      <c r="G58" s="12" t="s">
        <v>111</v>
      </c>
      <c r="H58" s="37">
        <v>0</v>
      </c>
      <c r="I58" s="10">
        <v>210</v>
      </c>
      <c r="J58" s="8">
        <f t="shared" si="1"/>
        <v>210</v>
      </c>
      <c r="K58" s="2"/>
      <c r="L58" s="16"/>
      <c r="M58" s="13"/>
      <c r="N58" s="15"/>
      <c r="O58" s="2"/>
      <c r="P58" s="2"/>
      <c r="Q58" s="2"/>
    </row>
    <row r="59" spans="1:17" ht="15.75" customHeight="1" x14ac:dyDescent="0.25">
      <c r="A59" s="17">
        <f t="shared" si="4"/>
        <v>47</v>
      </c>
      <c r="B59" s="18" t="s">
        <v>112</v>
      </c>
      <c r="C59" s="37">
        <v>0</v>
      </c>
      <c r="D59" s="10">
        <v>210</v>
      </c>
      <c r="E59" s="17">
        <f t="shared" si="0"/>
        <v>210</v>
      </c>
      <c r="F59" s="17">
        <f t="shared" si="5"/>
        <v>95</v>
      </c>
      <c r="G59" s="18" t="s">
        <v>113</v>
      </c>
      <c r="H59" s="37">
        <v>0</v>
      </c>
      <c r="I59" s="10">
        <v>210</v>
      </c>
      <c r="J59" s="17">
        <f t="shared" si="1"/>
        <v>210</v>
      </c>
      <c r="K59" s="2"/>
      <c r="L59" s="16"/>
      <c r="M59" s="19"/>
      <c r="N59" s="15"/>
      <c r="O59" s="2"/>
      <c r="P59" s="2"/>
      <c r="Q59" s="2"/>
    </row>
    <row r="60" spans="1:17" ht="15.75" customHeight="1" x14ac:dyDescent="0.25">
      <c r="A60" s="17">
        <f t="shared" si="4"/>
        <v>48</v>
      </c>
      <c r="B60" s="18" t="s">
        <v>114</v>
      </c>
      <c r="C60" s="37">
        <v>0</v>
      </c>
      <c r="D60" s="10">
        <v>210</v>
      </c>
      <c r="E60" s="17">
        <f t="shared" si="0"/>
        <v>210</v>
      </c>
      <c r="F60" s="17">
        <f t="shared" si="5"/>
        <v>96</v>
      </c>
      <c r="G60" s="18" t="s">
        <v>115</v>
      </c>
      <c r="H60" s="37">
        <v>0</v>
      </c>
      <c r="I60" s="10">
        <v>210</v>
      </c>
      <c r="J60" s="17">
        <f t="shared" si="1"/>
        <v>210</v>
      </c>
      <c r="K60" s="2"/>
      <c r="L60" s="16"/>
      <c r="M60" s="19"/>
      <c r="N60" s="2"/>
      <c r="O60" s="2"/>
      <c r="P60" s="2"/>
      <c r="Q60" s="2"/>
    </row>
    <row r="61" spans="1:17" ht="30.75" customHeight="1" x14ac:dyDescent="0.3">
      <c r="A61" s="120" t="s">
        <v>116</v>
      </c>
      <c r="B61" s="121"/>
      <c r="C61" s="121"/>
      <c r="D61" s="122"/>
      <c r="E61" s="123" t="s">
        <v>117</v>
      </c>
      <c r="F61" s="124"/>
      <c r="G61" s="124"/>
      <c r="H61" s="124"/>
      <c r="I61" s="124"/>
      <c r="J61" s="125"/>
      <c r="K61" s="2"/>
      <c r="L61" s="14"/>
      <c r="M61" s="2"/>
      <c r="N61" s="2"/>
      <c r="O61" s="2"/>
      <c r="P61" s="2"/>
      <c r="Q61" s="2"/>
    </row>
    <row r="62" spans="1:17" ht="36" customHeight="1" x14ac:dyDescent="0.25">
      <c r="A62" s="128" t="s">
        <v>130</v>
      </c>
      <c r="B62" s="129"/>
      <c r="C62" s="129"/>
      <c r="D62" s="129"/>
      <c r="E62" s="129"/>
      <c r="F62" s="129"/>
      <c r="G62" s="130"/>
      <c r="H62" s="20" t="s">
        <v>118</v>
      </c>
      <c r="I62" s="20" t="s">
        <v>119</v>
      </c>
      <c r="J62" s="20" t="s">
        <v>120</v>
      </c>
      <c r="K62" s="2"/>
      <c r="L62" s="16"/>
      <c r="M62" s="7"/>
      <c r="N62" s="7"/>
      <c r="O62" s="7"/>
      <c r="P62" s="7"/>
      <c r="Q62" s="7"/>
    </row>
    <row r="63" spans="1:17" ht="23.25" customHeight="1" x14ac:dyDescent="0.25">
      <c r="A63" s="131"/>
      <c r="B63" s="132"/>
      <c r="C63" s="132"/>
      <c r="D63" s="132"/>
      <c r="E63" s="135" t="s">
        <v>253</v>
      </c>
      <c r="F63" s="136"/>
      <c r="G63" s="137"/>
      <c r="H63" s="21">
        <v>0</v>
      </c>
      <c r="I63" s="21">
        <v>5.2519999999999998</v>
      </c>
      <c r="J63" s="21">
        <f>H63+I63</f>
        <v>5.2519999999999998</v>
      </c>
      <c r="K63" s="2"/>
      <c r="L63" s="22">
        <f>153+14.0833+134.1666+95.333+4.25</f>
        <v>400.8329</v>
      </c>
      <c r="M63" s="32">
        <f>L63/1000</f>
        <v>0.40083289999999999</v>
      </c>
      <c r="N63" s="4"/>
      <c r="O63" s="7"/>
      <c r="P63" s="7"/>
      <c r="Q63" s="7"/>
    </row>
    <row r="64" spans="1:17" ht="24" customHeight="1" x14ac:dyDescent="0.25">
      <c r="A64" s="133"/>
      <c r="B64" s="134"/>
      <c r="C64" s="134"/>
      <c r="D64" s="134"/>
      <c r="E64" s="138" t="s">
        <v>254</v>
      </c>
      <c r="F64" s="139"/>
      <c r="G64" s="140"/>
      <c r="H64" s="36">
        <f>K81</f>
        <v>0</v>
      </c>
      <c r="I64" s="36">
        <f>L81</f>
        <v>0.40083289999999999</v>
      </c>
      <c r="J64" s="36">
        <f>H64+I64</f>
        <v>0.40083289999999999</v>
      </c>
      <c r="K64" s="2"/>
      <c r="L64" s="24"/>
      <c r="M64" s="24"/>
      <c r="N64" s="4"/>
      <c r="O64" s="7"/>
      <c r="P64" s="7"/>
      <c r="Q64" s="7"/>
    </row>
    <row r="65" spans="1:17" ht="16.5" customHeight="1" x14ac:dyDescent="0.25">
      <c r="A65" s="25"/>
      <c r="B65" s="7" t="s">
        <v>121</v>
      </c>
      <c r="C65" s="7"/>
      <c r="D65" s="7"/>
      <c r="E65" s="7"/>
      <c r="F65" s="7"/>
      <c r="G65" s="7"/>
      <c r="H65" s="7"/>
      <c r="I65" s="7"/>
      <c r="J65" s="26"/>
      <c r="K65" s="2"/>
      <c r="L65" s="4"/>
      <c r="M65" s="4"/>
      <c r="N65" s="4"/>
      <c r="O65" s="23" t="s">
        <v>122</v>
      </c>
      <c r="P65" s="23" t="s">
        <v>123</v>
      </c>
      <c r="Q65" s="7"/>
    </row>
    <row r="66" spans="1:17" ht="36.75" customHeight="1" x14ac:dyDescent="0.25">
      <c r="A66" s="141" t="s">
        <v>255</v>
      </c>
      <c r="B66" s="142"/>
      <c r="C66" s="142"/>
      <c r="D66" s="142"/>
      <c r="E66" s="142"/>
      <c r="F66" s="142"/>
      <c r="G66" s="142"/>
      <c r="H66" s="142"/>
      <c r="I66" s="142"/>
      <c r="J66" s="143"/>
      <c r="K66" s="2" t="s">
        <v>124</v>
      </c>
      <c r="L66" s="24"/>
      <c r="M66" s="27">
        <v>3.9E-2</v>
      </c>
      <c r="N66" s="28">
        <v>0.56200000000000006</v>
      </c>
      <c r="O66" s="29">
        <f>M66+N66</f>
        <v>0.60100000000000009</v>
      </c>
      <c r="P66" s="29">
        <f>O66/J63*100</f>
        <v>11.443259710586446</v>
      </c>
      <c r="Q66" s="7"/>
    </row>
    <row r="67" spans="1:17" ht="25.5" customHeight="1" x14ac:dyDescent="0.25">
      <c r="A67" s="30"/>
      <c r="B67" s="31"/>
      <c r="C67" s="31"/>
      <c r="D67" s="31"/>
      <c r="E67" s="31"/>
      <c r="F67" s="31"/>
      <c r="G67" s="31"/>
      <c r="H67" s="144" t="s">
        <v>125</v>
      </c>
      <c r="I67" s="145"/>
      <c r="J67" s="146"/>
      <c r="K67" s="2"/>
      <c r="L67" s="4"/>
      <c r="M67" s="29">
        <f>H63+H64</f>
        <v>0</v>
      </c>
      <c r="N67" s="29">
        <f>I63+I64-N66-(2*0.018)-M66</f>
        <v>5.0158329000000004</v>
      </c>
      <c r="O67" s="7"/>
      <c r="P67" s="7"/>
      <c r="Q67" s="7"/>
    </row>
    <row r="68" spans="1:17" ht="33.75" customHeight="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4"/>
      <c r="M68" s="32">
        <f>M67/24</f>
        <v>0</v>
      </c>
      <c r="N68" s="32">
        <f>N67/24</f>
        <v>0.20899303750000001</v>
      </c>
      <c r="O68" s="23"/>
      <c r="P68" s="32">
        <f>M68+N68</f>
        <v>0.20899303750000001</v>
      </c>
      <c r="Q68" s="7"/>
    </row>
    <row r="69" spans="1:17" ht="15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7"/>
      <c r="M69" s="29">
        <f>M68*1000</f>
        <v>0</v>
      </c>
      <c r="N69" s="29">
        <f>N68*1000</f>
        <v>208.99303750000001</v>
      </c>
      <c r="O69" s="23"/>
      <c r="P69" s="29">
        <f>M69+N69</f>
        <v>208.99303750000001</v>
      </c>
      <c r="Q69" s="7"/>
    </row>
    <row r="70" spans="1:17" ht="15.75" customHeight="1" x14ac:dyDescent="0.25">
      <c r="A70" s="2"/>
      <c r="B70" s="2"/>
      <c r="C70" s="2"/>
      <c r="D70" s="2"/>
      <c r="E70" s="2"/>
      <c r="F70" s="2" t="s">
        <v>124</v>
      </c>
      <c r="G70" s="2"/>
      <c r="H70" s="2"/>
      <c r="I70" s="2"/>
      <c r="J70" s="2"/>
      <c r="K70" s="2"/>
      <c r="L70" s="2"/>
      <c r="M70" s="34"/>
      <c r="N70" s="34"/>
      <c r="O70" s="2"/>
      <c r="P70" s="2"/>
      <c r="Q70" s="2"/>
    </row>
    <row r="71" spans="1:17" ht="15.75" customHeight="1" x14ac:dyDescent="0.25">
      <c r="A71" s="126"/>
      <c r="B71" s="127"/>
      <c r="C71" s="127"/>
      <c r="D71" s="127"/>
      <c r="E71" s="86"/>
      <c r="F71" s="2"/>
      <c r="G71" s="2"/>
      <c r="H71" s="2"/>
      <c r="I71" s="2"/>
      <c r="J71" s="86"/>
      <c r="K71" s="2"/>
      <c r="L71" s="2"/>
      <c r="M71" s="2"/>
      <c r="N71" s="2"/>
      <c r="O71" s="2"/>
      <c r="P71" s="2"/>
      <c r="Q71" s="2"/>
    </row>
    <row r="72" spans="1:17" ht="15.75" customHeight="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</row>
    <row r="73" spans="1:17" ht="15.75" customHeight="1" x14ac:dyDescent="0.25">
      <c r="A73" s="2"/>
      <c r="B73" s="2"/>
      <c r="C73" s="2"/>
      <c r="D73" s="2"/>
      <c r="E73" s="33"/>
      <c r="F73" s="2"/>
      <c r="G73" s="2"/>
      <c r="H73" s="2"/>
      <c r="I73" s="2"/>
      <c r="J73" s="2"/>
      <c r="K73" s="16"/>
      <c r="L73" s="16"/>
      <c r="M73" s="2"/>
      <c r="N73" s="2"/>
      <c r="O73" s="2"/>
      <c r="P73" s="2"/>
      <c r="Q73" s="2"/>
    </row>
    <row r="74" spans="1:17" ht="15.75" customHeight="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16"/>
      <c r="L74" s="16"/>
      <c r="M74" s="2"/>
      <c r="N74" s="2"/>
      <c r="O74" s="2"/>
      <c r="P74" s="2"/>
      <c r="Q74" s="2"/>
    </row>
    <row r="75" spans="1:17" ht="15.7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16"/>
      <c r="L75" s="16"/>
      <c r="M75" s="2"/>
      <c r="N75" s="2"/>
      <c r="O75" s="2"/>
      <c r="P75" s="2"/>
      <c r="Q75" s="2"/>
    </row>
    <row r="76" spans="1:17" ht="15.7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</row>
    <row r="77" spans="1:17" ht="15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 ht="15.7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17" ht="15.7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3" t="s">
        <v>126</v>
      </c>
      <c r="L79" s="23" t="s">
        <v>127</v>
      </c>
      <c r="M79" s="23" t="s">
        <v>128</v>
      </c>
      <c r="N79" s="23" t="s">
        <v>129</v>
      </c>
      <c r="O79" s="2"/>
      <c r="P79" s="2"/>
      <c r="Q79" s="2"/>
    </row>
    <row r="80" spans="1:17" ht="15.7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9">
        <v>0</v>
      </c>
      <c r="L80" s="29">
        <v>0.46088000000000001</v>
      </c>
      <c r="M80" s="32">
        <f>K80+L80</f>
        <v>0.46088000000000001</v>
      </c>
      <c r="N80" s="32">
        <f>M80-M63</f>
        <v>6.004710000000002E-2</v>
      </c>
      <c r="O80" s="2"/>
      <c r="P80" s="2"/>
      <c r="Q80" s="2"/>
    </row>
    <row r="81" spans="1:17" ht="15.7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35">
        <v>0</v>
      </c>
      <c r="L81" s="35">
        <f>L80-N80</f>
        <v>0.40083289999999999</v>
      </c>
      <c r="M81" s="32">
        <f>K81+L81</f>
        <v>0.40083289999999999</v>
      </c>
      <c r="N81" s="32">
        <f>N80/2</f>
        <v>3.002355000000001E-2</v>
      </c>
      <c r="O81" s="2"/>
      <c r="P81" s="2"/>
      <c r="Q81" s="2"/>
    </row>
    <row r="82" spans="1:17" ht="15.7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</row>
    <row r="83" spans="1:17" ht="15.7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1:17" ht="15.7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1:17" ht="15.7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1:17" ht="15.7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1:17" ht="15.7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1:17" ht="15.7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1:17" ht="15.7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1:17" ht="15.7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1:17" ht="15.7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1:17" ht="15.7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1:17" ht="15.7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1:17" ht="15.7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1:17" ht="15.7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1:17" ht="15.7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1:17" ht="15.7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1:17" ht="15.7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1:17" ht="15.7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spans="1:17" ht="15.7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</sheetData>
  <mergeCells count="37">
    <mergeCell ref="L11:L12"/>
    <mergeCell ref="M11:N11"/>
    <mergeCell ref="A1:J1"/>
    <mergeCell ref="A2:J2"/>
    <mergeCell ref="A3:J3"/>
    <mergeCell ref="A4:J4"/>
    <mergeCell ref="A5:B5"/>
    <mergeCell ref="C5:J5"/>
    <mergeCell ref="A6:B6"/>
    <mergeCell ref="C6:J6"/>
    <mergeCell ref="A7:B7"/>
    <mergeCell ref="C7:J7"/>
    <mergeCell ref="A8:B8"/>
    <mergeCell ref="C8:J8"/>
    <mergeCell ref="A9:B9"/>
    <mergeCell ref="C9:J9"/>
    <mergeCell ref="A10:B10"/>
    <mergeCell ref="C10:J10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A61:D61"/>
    <mergeCell ref="E61:J61"/>
    <mergeCell ref="A71:D71"/>
    <mergeCell ref="A62:G62"/>
    <mergeCell ref="A63:D64"/>
    <mergeCell ref="E63:G63"/>
    <mergeCell ref="E64:G64"/>
    <mergeCell ref="A66:J66"/>
    <mergeCell ref="H67:J67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0"/>
  <sheetViews>
    <sheetView topLeftCell="B1" workbookViewId="0">
      <selection activeCell="L11" sqref="L11:N38"/>
    </sheetView>
  </sheetViews>
  <sheetFormatPr defaultColWidth="14.42578125" defaultRowHeight="15" x14ac:dyDescent="0.25"/>
  <cols>
    <col min="1" max="1" width="10.5703125" style="89" customWidth="1"/>
    <col min="2" max="2" width="18.5703125" style="89" customWidth="1"/>
    <col min="3" max="4" width="12.7109375" style="89" customWidth="1"/>
    <col min="5" max="5" width="14.7109375" style="89" customWidth="1"/>
    <col min="6" max="6" width="12.42578125" style="89" customWidth="1"/>
    <col min="7" max="7" width="15.140625" style="89" customWidth="1"/>
    <col min="8" max="9" width="12.7109375" style="89" customWidth="1"/>
    <col min="10" max="10" width="15" style="89" customWidth="1"/>
    <col min="11" max="11" width="9.140625" style="89" customWidth="1"/>
    <col min="12" max="12" width="13" style="89" customWidth="1"/>
    <col min="13" max="13" width="12.7109375" style="89" customWidth="1"/>
    <col min="14" max="14" width="14.28515625" style="89" customWidth="1"/>
    <col min="15" max="15" width="7.85546875" style="89" customWidth="1"/>
    <col min="16" max="17" width="9.140625" style="89" customWidth="1"/>
    <col min="18" max="16384" width="14.42578125" style="89"/>
  </cols>
  <sheetData>
    <row r="1" spans="1:17" ht="24" x14ac:dyDescent="0.4">
      <c r="A1" s="101" t="s">
        <v>0</v>
      </c>
      <c r="B1" s="102"/>
      <c r="C1" s="102"/>
      <c r="D1" s="102"/>
      <c r="E1" s="102"/>
      <c r="F1" s="102"/>
      <c r="G1" s="102"/>
      <c r="H1" s="102"/>
      <c r="I1" s="102"/>
      <c r="J1" s="103"/>
      <c r="K1" s="1"/>
      <c r="L1" s="2"/>
      <c r="M1" s="2"/>
      <c r="N1" s="2"/>
      <c r="O1" s="3"/>
      <c r="P1" s="4" t="s">
        <v>1</v>
      </c>
      <c r="Q1" s="2"/>
    </row>
    <row r="2" spans="1:17" ht="18.75" x14ac:dyDescent="0.3">
      <c r="A2" s="104" t="s">
        <v>2</v>
      </c>
      <c r="B2" s="102"/>
      <c r="C2" s="102"/>
      <c r="D2" s="102"/>
      <c r="E2" s="102"/>
      <c r="F2" s="102"/>
      <c r="G2" s="102"/>
      <c r="H2" s="102"/>
      <c r="I2" s="102"/>
      <c r="J2" s="103"/>
      <c r="K2" s="2"/>
      <c r="L2" s="2"/>
      <c r="M2" s="2"/>
      <c r="N2" s="2"/>
      <c r="O2" s="5"/>
      <c r="P2" s="4" t="s">
        <v>3</v>
      </c>
      <c r="Q2" s="2"/>
    </row>
    <row r="3" spans="1:17" ht="18.75" customHeight="1" x14ac:dyDescent="0.25">
      <c r="A3" s="105" t="s">
        <v>257</v>
      </c>
      <c r="B3" s="106"/>
      <c r="C3" s="106"/>
      <c r="D3" s="106"/>
      <c r="E3" s="106"/>
      <c r="F3" s="106"/>
      <c r="G3" s="106"/>
      <c r="H3" s="106"/>
      <c r="I3" s="106"/>
      <c r="J3" s="107"/>
      <c r="K3" s="6"/>
      <c r="L3" s="6"/>
      <c r="N3" s="6"/>
      <c r="O3" s="6"/>
      <c r="P3" s="6"/>
      <c r="Q3" s="6"/>
    </row>
    <row r="4" spans="1:17" ht="24" x14ac:dyDescent="0.4">
      <c r="A4" s="101" t="s">
        <v>4</v>
      </c>
      <c r="B4" s="102"/>
      <c r="C4" s="102"/>
      <c r="D4" s="102"/>
      <c r="E4" s="102"/>
      <c r="F4" s="102"/>
      <c r="G4" s="102"/>
      <c r="H4" s="102"/>
      <c r="I4" s="102"/>
      <c r="J4" s="103"/>
      <c r="K4" s="2"/>
      <c r="L4" s="2"/>
      <c r="M4" s="6"/>
      <c r="N4" s="2"/>
      <c r="O4" s="2"/>
      <c r="P4" s="2"/>
      <c r="Q4" s="2"/>
    </row>
    <row r="5" spans="1:17" x14ac:dyDescent="0.25">
      <c r="A5" s="108" t="s">
        <v>5</v>
      </c>
      <c r="B5" s="103"/>
      <c r="C5" s="109" t="s">
        <v>6</v>
      </c>
      <c r="D5" s="102"/>
      <c r="E5" s="102"/>
      <c r="F5" s="102"/>
      <c r="G5" s="102"/>
      <c r="H5" s="102"/>
      <c r="I5" s="102"/>
      <c r="J5" s="103"/>
      <c r="K5" s="2"/>
      <c r="L5" s="2"/>
      <c r="M5" s="2"/>
      <c r="N5" s="2"/>
      <c r="O5" s="2"/>
      <c r="P5" s="2"/>
      <c r="Q5" s="2"/>
    </row>
    <row r="6" spans="1:17" ht="45" customHeight="1" x14ac:dyDescent="0.25">
      <c r="A6" s="110" t="s">
        <v>7</v>
      </c>
      <c r="B6" s="103"/>
      <c r="C6" s="111" t="s">
        <v>8</v>
      </c>
      <c r="D6" s="102"/>
      <c r="E6" s="102"/>
      <c r="F6" s="102"/>
      <c r="G6" s="102"/>
      <c r="H6" s="102"/>
      <c r="I6" s="102"/>
      <c r="J6" s="103"/>
      <c r="K6" s="2"/>
      <c r="L6" s="2"/>
      <c r="M6" s="2"/>
      <c r="N6" s="2"/>
      <c r="O6" s="2"/>
      <c r="P6" s="2"/>
      <c r="Q6" s="2"/>
    </row>
    <row r="7" spans="1:17" x14ac:dyDescent="0.25">
      <c r="A7" s="110" t="s">
        <v>9</v>
      </c>
      <c r="B7" s="103"/>
      <c r="C7" s="112" t="s">
        <v>10</v>
      </c>
      <c r="D7" s="102"/>
      <c r="E7" s="102"/>
      <c r="F7" s="102"/>
      <c r="G7" s="102"/>
      <c r="H7" s="102"/>
      <c r="I7" s="102"/>
      <c r="J7" s="103"/>
      <c r="K7" s="2"/>
      <c r="L7" s="2"/>
      <c r="M7" s="2"/>
      <c r="N7" s="2"/>
      <c r="O7" s="2"/>
      <c r="P7" s="2"/>
      <c r="Q7" s="2"/>
    </row>
    <row r="8" spans="1:17" x14ac:dyDescent="0.25">
      <c r="A8" s="110" t="s">
        <v>11</v>
      </c>
      <c r="B8" s="103"/>
      <c r="C8" s="112" t="s">
        <v>12</v>
      </c>
      <c r="D8" s="102"/>
      <c r="E8" s="102"/>
      <c r="F8" s="102"/>
      <c r="G8" s="102"/>
      <c r="H8" s="102"/>
      <c r="I8" s="102"/>
      <c r="J8" s="103"/>
      <c r="K8" s="2"/>
      <c r="L8" s="2"/>
      <c r="M8" s="2"/>
      <c r="N8" s="2"/>
      <c r="O8" s="2"/>
      <c r="P8" s="2"/>
      <c r="Q8" s="2"/>
    </row>
    <row r="9" spans="1:17" x14ac:dyDescent="0.25">
      <c r="A9" s="113" t="s">
        <v>13</v>
      </c>
      <c r="B9" s="103"/>
      <c r="C9" s="114" t="s">
        <v>258</v>
      </c>
      <c r="D9" s="115"/>
      <c r="E9" s="115"/>
      <c r="F9" s="115"/>
      <c r="G9" s="115"/>
      <c r="H9" s="115"/>
      <c r="I9" s="115"/>
      <c r="J9" s="116"/>
      <c r="K9" s="6"/>
      <c r="L9" s="6"/>
      <c r="M9" s="6"/>
      <c r="N9" s="6"/>
      <c r="O9" s="6"/>
      <c r="P9" s="6"/>
      <c r="Q9" s="6"/>
    </row>
    <row r="10" spans="1:17" x14ac:dyDescent="0.25">
      <c r="A10" s="110" t="s">
        <v>14</v>
      </c>
      <c r="B10" s="103"/>
      <c r="C10" s="114"/>
      <c r="D10" s="115"/>
      <c r="E10" s="115"/>
      <c r="F10" s="115"/>
      <c r="G10" s="115"/>
      <c r="H10" s="115"/>
      <c r="I10" s="115"/>
      <c r="J10" s="116"/>
      <c r="K10" s="2"/>
      <c r="L10" s="2"/>
      <c r="M10" s="2"/>
      <c r="N10" s="2"/>
      <c r="O10" s="2"/>
      <c r="P10" s="2"/>
      <c r="Q10" s="2"/>
    </row>
    <row r="11" spans="1:17" ht="33" customHeight="1" x14ac:dyDescent="0.25">
      <c r="A11" s="117" t="s">
        <v>15</v>
      </c>
      <c r="B11" s="117" t="s">
        <v>16</v>
      </c>
      <c r="C11" s="119" t="s">
        <v>17</v>
      </c>
      <c r="D11" s="119" t="s">
        <v>18</v>
      </c>
      <c r="E11" s="117" t="s">
        <v>19</v>
      </c>
      <c r="F11" s="117" t="s">
        <v>15</v>
      </c>
      <c r="G11" s="117" t="s">
        <v>16</v>
      </c>
      <c r="H11" s="119" t="s">
        <v>17</v>
      </c>
      <c r="I11" s="119" t="s">
        <v>18</v>
      </c>
      <c r="J11" s="117" t="s">
        <v>19</v>
      </c>
      <c r="K11" s="2"/>
      <c r="L11" s="147" t="s">
        <v>16</v>
      </c>
      <c r="M11" s="148" t="s">
        <v>287</v>
      </c>
      <c r="N11" s="148"/>
      <c r="O11" s="2"/>
      <c r="P11" s="2"/>
      <c r="Q11" s="2"/>
    </row>
    <row r="12" spans="1:17" ht="13.5" customHeight="1" x14ac:dyDescent="0.25">
      <c r="A12" s="118"/>
      <c r="B12" s="118"/>
      <c r="C12" s="118"/>
      <c r="D12" s="118"/>
      <c r="E12" s="118"/>
      <c r="F12" s="118"/>
      <c r="G12" s="118"/>
      <c r="H12" s="118"/>
      <c r="I12" s="118"/>
      <c r="J12" s="118"/>
      <c r="K12" s="2"/>
      <c r="L12" s="147"/>
      <c r="M12" s="7" t="s">
        <v>17</v>
      </c>
      <c r="N12" s="2" t="s">
        <v>18</v>
      </c>
      <c r="O12" s="2"/>
      <c r="P12" s="2"/>
      <c r="Q12" s="2"/>
    </row>
    <row r="13" spans="1:17" x14ac:dyDescent="0.25">
      <c r="A13" s="8">
        <v>1</v>
      </c>
      <c r="B13" s="9" t="s">
        <v>20</v>
      </c>
      <c r="C13" s="37">
        <v>0</v>
      </c>
      <c r="D13" s="10">
        <v>210</v>
      </c>
      <c r="E13" s="11">
        <f t="shared" ref="E13:E60" si="0">SUM(C13,D13)</f>
        <v>210</v>
      </c>
      <c r="F13" s="8">
        <v>49</v>
      </c>
      <c r="G13" s="12" t="s">
        <v>21</v>
      </c>
      <c r="H13" s="37">
        <v>0</v>
      </c>
      <c r="I13" s="10">
        <v>210</v>
      </c>
      <c r="J13" s="8">
        <f t="shared" ref="J13:J60" si="1">SUM(H13,I13)</f>
        <v>210</v>
      </c>
      <c r="K13" s="2"/>
      <c r="L13" s="2"/>
      <c r="M13" s="7"/>
      <c r="N13" s="7"/>
      <c r="O13" s="2"/>
      <c r="P13" s="2"/>
      <c r="Q13" s="2"/>
    </row>
    <row r="14" spans="1:17" x14ac:dyDescent="0.25">
      <c r="A14" s="8">
        <f t="shared" ref="A14:A36" si="2">A13+1</f>
        <v>2</v>
      </c>
      <c r="B14" s="9" t="s">
        <v>22</v>
      </c>
      <c r="C14" s="37">
        <v>0</v>
      </c>
      <c r="D14" s="10">
        <v>210</v>
      </c>
      <c r="E14" s="11">
        <f t="shared" si="0"/>
        <v>210</v>
      </c>
      <c r="F14" s="8">
        <f t="shared" ref="F14:F36" si="3">F13+1</f>
        <v>50</v>
      </c>
      <c r="G14" s="12" t="s">
        <v>23</v>
      </c>
      <c r="H14" s="37">
        <v>0</v>
      </c>
      <c r="I14" s="10">
        <v>210</v>
      </c>
      <c r="J14" s="8">
        <f t="shared" si="1"/>
        <v>210</v>
      </c>
      <c r="K14" s="2"/>
      <c r="L14" s="2" t="s">
        <v>20</v>
      </c>
      <c r="M14" s="7">
        <f>AVERAGE(C13:C16)</f>
        <v>0</v>
      </c>
      <c r="N14" s="7">
        <f>AVERAGE(D13:D16)</f>
        <v>210</v>
      </c>
      <c r="O14" s="2"/>
      <c r="P14" s="2"/>
      <c r="Q14" s="2"/>
    </row>
    <row r="15" spans="1:17" x14ac:dyDescent="0.25">
      <c r="A15" s="8">
        <f t="shared" si="2"/>
        <v>3</v>
      </c>
      <c r="B15" s="9" t="s">
        <v>24</v>
      </c>
      <c r="C15" s="37">
        <v>0</v>
      </c>
      <c r="D15" s="10">
        <v>210</v>
      </c>
      <c r="E15" s="11">
        <f t="shared" si="0"/>
        <v>210</v>
      </c>
      <c r="F15" s="8">
        <f t="shared" si="3"/>
        <v>51</v>
      </c>
      <c r="G15" s="12" t="s">
        <v>25</v>
      </c>
      <c r="H15" s="37">
        <v>0</v>
      </c>
      <c r="I15" s="10">
        <v>210</v>
      </c>
      <c r="J15" s="8">
        <f t="shared" si="1"/>
        <v>210</v>
      </c>
      <c r="K15" s="2"/>
      <c r="L15" s="2" t="s">
        <v>28</v>
      </c>
      <c r="M15" s="7">
        <f>AVERAGE(C17:C20)</f>
        <v>0</v>
      </c>
      <c r="N15" s="7">
        <f>AVERAGE(D17:D20)</f>
        <v>210</v>
      </c>
      <c r="O15" s="2"/>
      <c r="P15" s="2"/>
      <c r="Q15" s="2"/>
    </row>
    <row r="16" spans="1:17" x14ac:dyDescent="0.25">
      <c r="A16" s="8">
        <f t="shared" si="2"/>
        <v>4</v>
      </c>
      <c r="B16" s="9" t="s">
        <v>26</v>
      </c>
      <c r="C16" s="37">
        <v>0</v>
      </c>
      <c r="D16" s="10">
        <v>210</v>
      </c>
      <c r="E16" s="11">
        <f t="shared" si="0"/>
        <v>210</v>
      </c>
      <c r="F16" s="8">
        <f t="shared" si="3"/>
        <v>52</v>
      </c>
      <c r="G16" s="12" t="s">
        <v>27</v>
      </c>
      <c r="H16" s="37">
        <v>0</v>
      </c>
      <c r="I16" s="10">
        <v>210</v>
      </c>
      <c r="J16" s="8">
        <f t="shared" si="1"/>
        <v>210</v>
      </c>
      <c r="K16" s="2"/>
      <c r="L16" s="2" t="s">
        <v>36</v>
      </c>
      <c r="M16" s="7">
        <f>AVERAGE(C21:C24)</f>
        <v>0</v>
      </c>
      <c r="N16" s="7">
        <f>AVERAGE(D21:D24)</f>
        <v>210</v>
      </c>
      <c r="O16" s="2"/>
      <c r="P16" s="2"/>
      <c r="Q16" s="2"/>
    </row>
    <row r="17" spans="1:17" x14ac:dyDescent="0.25">
      <c r="A17" s="8">
        <f t="shared" si="2"/>
        <v>5</v>
      </c>
      <c r="B17" s="9" t="s">
        <v>28</v>
      </c>
      <c r="C17" s="37">
        <v>0</v>
      </c>
      <c r="D17" s="10">
        <v>210</v>
      </c>
      <c r="E17" s="11">
        <f t="shared" si="0"/>
        <v>210</v>
      </c>
      <c r="F17" s="8">
        <f t="shared" si="3"/>
        <v>53</v>
      </c>
      <c r="G17" s="12" t="s">
        <v>29</v>
      </c>
      <c r="H17" s="37">
        <v>0</v>
      </c>
      <c r="I17" s="10">
        <v>210</v>
      </c>
      <c r="J17" s="8">
        <f t="shared" si="1"/>
        <v>210</v>
      </c>
      <c r="K17" s="2"/>
      <c r="L17" s="2" t="s">
        <v>44</v>
      </c>
      <c r="M17" s="7">
        <f>AVERAGE(C25:C28)</f>
        <v>0</v>
      </c>
      <c r="N17" s="7">
        <f>AVERAGE(D25:D28)</f>
        <v>210</v>
      </c>
      <c r="O17" s="2"/>
      <c r="P17" s="2"/>
      <c r="Q17" s="2"/>
    </row>
    <row r="18" spans="1:17" x14ac:dyDescent="0.25">
      <c r="A18" s="8">
        <f t="shared" si="2"/>
        <v>6</v>
      </c>
      <c r="B18" s="9" t="s">
        <v>30</v>
      </c>
      <c r="C18" s="37">
        <v>0</v>
      </c>
      <c r="D18" s="10">
        <v>210</v>
      </c>
      <c r="E18" s="11">
        <f t="shared" si="0"/>
        <v>210</v>
      </c>
      <c r="F18" s="8">
        <f t="shared" si="3"/>
        <v>54</v>
      </c>
      <c r="G18" s="12" t="s">
        <v>31</v>
      </c>
      <c r="H18" s="37">
        <v>0</v>
      </c>
      <c r="I18" s="10">
        <v>210</v>
      </c>
      <c r="J18" s="8">
        <f t="shared" si="1"/>
        <v>210</v>
      </c>
      <c r="K18" s="2"/>
      <c r="L18" s="2" t="s">
        <v>52</v>
      </c>
      <c r="M18" s="7">
        <f>AVERAGE(C29:C32)</f>
        <v>0</v>
      </c>
      <c r="N18" s="7">
        <f>AVERAGE(D29:D32)</f>
        <v>210</v>
      </c>
      <c r="O18" s="2"/>
      <c r="P18" s="2"/>
      <c r="Q18" s="2"/>
    </row>
    <row r="19" spans="1:17" x14ac:dyDescent="0.25">
      <c r="A19" s="8">
        <f t="shared" si="2"/>
        <v>7</v>
      </c>
      <c r="B19" s="9" t="s">
        <v>32</v>
      </c>
      <c r="C19" s="37">
        <v>0</v>
      </c>
      <c r="D19" s="10">
        <v>210</v>
      </c>
      <c r="E19" s="11">
        <f t="shared" si="0"/>
        <v>210</v>
      </c>
      <c r="F19" s="8">
        <f t="shared" si="3"/>
        <v>55</v>
      </c>
      <c r="G19" s="12" t="s">
        <v>33</v>
      </c>
      <c r="H19" s="37">
        <v>0</v>
      </c>
      <c r="I19" s="10">
        <v>210</v>
      </c>
      <c r="J19" s="8">
        <f t="shared" si="1"/>
        <v>210</v>
      </c>
      <c r="K19" s="2"/>
      <c r="L19" s="2" t="s">
        <v>60</v>
      </c>
      <c r="M19" s="7">
        <f>AVERAGE(C33:C36)</f>
        <v>0</v>
      </c>
      <c r="N19" s="7">
        <f>AVERAGE(D33:D36)</f>
        <v>210</v>
      </c>
      <c r="O19" s="2"/>
      <c r="P19" s="2"/>
      <c r="Q19" s="2"/>
    </row>
    <row r="20" spans="1:17" x14ac:dyDescent="0.25">
      <c r="A20" s="8">
        <f t="shared" si="2"/>
        <v>8</v>
      </c>
      <c r="B20" s="9" t="s">
        <v>34</v>
      </c>
      <c r="C20" s="37">
        <v>0</v>
      </c>
      <c r="D20" s="10">
        <v>210</v>
      </c>
      <c r="E20" s="11">
        <f t="shared" si="0"/>
        <v>210</v>
      </c>
      <c r="F20" s="8">
        <f t="shared" si="3"/>
        <v>56</v>
      </c>
      <c r="G20" s="12" t="s">
        <v>35</v>
      </c>
      <c r="H20" s="37">
        <v>0</v>
      </c>
      <c r="I20" s="10">
        <v>210</v>
      </c>
      <c r="J20" s="8">
        <f t="shared" si="1"/>
        <v>210</v>
      </c>
      <c r="K20" s="2"/>
      <c r="L20" s="2" t="s">
        <v>68</v>
      </c>
      <c r="M20" s="7">
        <f>AVERAGE(C37:C40)</f>
        <v>0</v>
      </c>
      <c r="N20" s="7">
        <f>AVERAGE(D37:D40)</f>
        <v>210</v>
      </c>
      <c r="O20" s="2"/>
      <c r="P20" s="2"/>
      <c r="Q20" s="2"/>
    </row>
    <row r="21" spans="1:17" ht="15.75" customHeight="1" x14ac:dyDescent="0.25">
      <c r="A21" s="8">
        <f t="shared" si="2"/>
        <v>9</v>
      </c>
      <c r="B21" s="9" t="s">
        <v>36</v>
      </c>
      <c r="C21" s="37">
        <v>0</v>
      </c>
      <c r="D21" s="10">
        <v>210</v>
      </c>
      <c r="E21" s="11">
        <f t="shared" si="0"/>
        <v>210</v>
      </c>
      <c r="F21" s="8">
        <f t="shared" si="3"/>
        <v>57</v>
      </c>
      <c r="G21" s="12" t="s">
        <v>37</v>
      </c>
      <c r="H21" s="37">
        <v>0</v>
      </c>
      <c r="I21" s="10">
        <v>210</v>
      </c>
      <c r="J21" s="8">
        <f t="shared" si="1"/>
        <v>210</v>
      </c>
      <c r="K21" s="2"/>
      <c r="L21" s="2" t="s">
        <v>76</v>
      </c>
      <c r="M21" s="7">
        <f>AVERAGE(C41:C44)</f>
        <v>0</v>
      </c>
      <c r="N21" s="7">
        <f>AVERAGE(D41:D44)</f>
        <v>210</v>
      </c>
      <c r="O21" s="2"/>
      <c r="P21" s="2"/>
      <c r="Q21" s="2"/>
    </row>
    <row r="22" spans="1:17" ht="15.75" customHeight="1" x14ac:dyDescent="0.25">
      <c r="A22" s="8">
        <f t="shared" si="2"/>
        <v>10</v>
      </c>
      <c r="B22" s="9" t="s">
        <v>38</v>
      </c>
      <c r="C22" s="37">
        <v>0</v>
      </c>
      <c r="D22" s="10">
        <v>210</v>
      </c>
      <c r="E22" s="11">
        <f t="shared" si="0"/>
        <v>210</v>
      </c>
      <c r="F22" s="8">
        <f t="shared" si="3"/>
        <v>58</v>
      </c>
      <c r="G22" s="12" t="s">
        <v>39</v>
      </c>
      <c r="H22" s="37">
        <v>0</v>
      </c>
      <c r="I22" s="10">
        <v>210</v>
      </c>
      <c r="J22" s="8">
        <f t="shared" si="1"/>
        <v>210</v>
      </c>
      <c r="K22" s="2"/>
      <c r="L22" s="2" t="s">
        <v>84</v>
      </c>
      <c r="M22" s="7">
        <f>AVERAGE(C45:C48)</f>
        <v>0</v>
      </c>
      <c r="N22" s="7">
        <f>AVERAGE(D45:D48)</f>
        <v>210</v>
      </c>
      <c r="O22" s="2"/>
      <c r="P22" s="2"/>
      <c r="Q22" s="2"/>
    </row>
    <row r="23" spans="1:17" ht="15.75" customHeight="1" x14ac:dyDescent="0.25">
      <c r="A23" s="8">
        <f t="shared" si="2"/>
        <v>11</v>
      </c>
      <c r="B23" s="9" t="s">
        <v>40</v>
      </c>
      <c r="C23" s="37">
        <v>0</v>
      </c>
      <c r="D23" s="10">
        <v>210</v>
      </c>
      <c r="E23" s="11">
        <f t="shared" si="0"/>
        <v>210</v>
      </c>
      <c r="F23" s="8">
        <f t="shared" si="3"/>
        <v>59</v>
      </c>
      <c r="G23" s="12" t="s">
        <v>41</v>
      </c>
      <c r="H23" s="37">
        <v>0</v>
      </c>
      <c r="I23" s="10">
        <v>210</v>
      </c>
      <c r="J23" s="8">
        <f t="shared" si="1"/>
        <v>210</v>
      </c>
      <c r="K23" s="2"/>
      <c r="L23" s="2" t="s">
        <v>92</v>
      </c>
      <c r="M23" s="7">
        <f>AVERAGE(C49:C52)</f>
        <v>0</v>
      </c>
      <c r="N23" s="7">
        <f>AVERAGE(D49:D52)</f>
        <v>210</v>
      </c>
      <c r="O23" s="2"/>
      <c r="P23" s="2"/>
      <c r="Q23" s="2"/>
    </row>
    <row r="24" spans="1:17" ht="15.75" customHeight="1" x14ac:dyDescent="0.25">
      <c r="A24" s="8">
        <f t="shared" si="2"/>
        <v>12</v>
      </c>
      <c r="B24" s="9" t="s">
        <v>42</v>
      </c>
      <c r="C24" s="37">
        <v>0</v>
      </c>
      <c r="D24" s="10">
        <v>210</v>
      </c>
      <c r="E24" s="11">
        <f t="shared" si="0"/>
        <v>210</v>
      </c>
      <c r="F24" s="8">
        <f t="shared" si="3"/>
        <v>60</v>
      </c>
      <c r="G24" s="12" t="s">
        <v>43</v>
      </c>
      <c r="H24" s="37">
        <v>0</v>
      </c>
      <c r="I24" s="10">
        <v>210</v>
      </c>
      <c r="J24" s="8">
        <f t="shared" si="1"/>
        <v>210</v>
      </c>
      <c r="K24" s="2"/>
      <c r="L24" s="13" t="s">
        <v>100</v>
      </c>
      <c r="M24" s="7">
        <f>AVERAGE(C53:C56)</f>
        <v>0</v>
      </c>
      <c r="N24" s="7">
        <f>AVERAGE(D53:D56)</f>
        <v>210</v>
      </c>
      <c r="O24" s="2"/>
      <c r="P24" s="2"/>
      <c r="Q24" s="2"/>
    </row>
    <row r="25" spans="1:17" ht="15.75" customHeight="1" x14ac:dyDescent="0.25">
      <c r="A25" s="8">
        <f t="shared" si="2"/>
        <v>13</v>
      </c>
      <c r="B25" s="9" t="s">
        <v>44</v>
      </c>
      <c r="C25" s="37">
        <v>0</v>
      </c>
      <c r="D25" s="10">
        <v>210</v>
      </c>
      <c r="E25" s="11">
        <f t="shared" si="0"/>
        <v>210</v>
      </c>
      <c r="F25" s="8">
        <f t="shared" si="3"/>
        <v>61</v>
      </c>
      <c r="G25" s="12" t="s">
        <v>45</v>
      </c>
      <c r="H25" s="37">
        <v>0</v>
      </c>
      <c r="I25" s="10">
        <v>210</v>
      </c>
      <c r="J25" s="8">
        <f t="shared" si="1"/>
        <v>210</v>
      </c>
      <c r="K25" s="2"/>
      <c r="L25" s="16" t="s">
        <v>108</v>
      </c>
      <c r="M25" s="7">
        <f>AVERAGE(C57:C60)</f>
        <v>0</v>
      </c>
      <c r="N25" s="7">
        <f>AVERAGE(D57:D60)</f>
        <v>210</v>
      </c>
      <c r="O25" s="2"/>
      <c r="P25" s="2"/>
      <c r="Q25" s="2"/>
    </row>
    <row r="26" spans="1:17" ht="15.75" customHeight="1" x14ac:dyDescent="0.25">
      <c r="A26" s="8">
        <f t="shared" si="2"/>
        <v>14</v>
      </c>
      <c r="B26" s="9" t="s">
        <v>46</v>
      </c>
      <c r="C26" s="37">
        <v>0</v>
      </c>
      <c r="D26" s="10">
        <v>210</v>
      </c>
      <c r="E26" s="11">
        <f t="shared" si="0"/>
        <v>210</v>
      </c>
      <c r="F26" s="8">
        <f t="shared" si="3"/>
        <v>62</v>
      </c>
      <c r="G26" s="12" t="s">
        <v>47</v>
      </c>
      <c r="H26" s="37">
        <v>0</v>
      </c>
      <c r="I26" s="10">
        <v>210</v>
      </c>
      <c r="J26" s="8">
        <f t="shared" si="1"/>
        <v>210</v>
      </c>
      <c r="K26" s="2"/>
      <c r="L26" s="16" t="s">
        <v>21</v>
      </c>
      <c r="M26" s="7">
        <f>AVERAGE(H13:H16)</f>
        <v>0</v>
      </c>
      <c r="N26" s="7">
        <f>AVERAGE(I13:I16)</f>
        <v>210</v>
      </c>
      <c r="O26" s="2"/>
      <c r="P26" s="2"/>
      <c r="Q26" s="2"/>
    </row>
    <row r="27" spans="1:17" ht="15.75" customHeight="1" x14ac:dyDescent="0.25">
      <c r="A27" s="8">
        <f t="shared" si="2"/>
        <v>15</v>
      </c>
      <c r="B27" s="9" t="s">
        <v>48</v>
      </c>
      <c r="C27" s="37">
        <v>0</v>
      </c>
      <c r="D27" s="10">
        <v>210</v>
      </c>
      <c r="E27" s="11">
        <f t="shared" si="0"/>
        <v>210</v>
      </c>
      <c r="F27" s="8">
        <f t="shared" si="3"/>
        <v>63</v>
      </c>
      <c r="G27" s="12" t="s">
        <v>49</v>
      </c>
      <c r="H27" s="37">
        <v>0</v>
      </c>
      <c r="I27" s="10">
        <v>210</v>
      </c>
      <c r="J27" s="8">
        <f t="shared" si="1"/>
        <v>210</v>
      </c>
      <c r="K27" s="2"/>
      <c r="L27" s="24" t="s">
        <v>29</v>
      </c>
      <c r="M27" s="7">
        <f>AVERAGE(H17:H20)</f>
        <v>0</v>
      </c>
      <c r="N27" s="7">
        <f>AVERAGE(I17:I20)</f>
        <v>210</v>
      </c>
      <c r="O27" s="2"/>
      <c r="P27" s="2"/>
      <c r="Q27" s="2"/>
    </row>
    <row r="28" spans="1:17" ht="15.75" customHeight="1" x14ac:dyDescent="0.25">
      <c r="A28" s="8">
        <f t="shared" si="2"/>
        <v>16</v>
      </c>
      <c r="B28" s="9" t="s">
        <v>50</v>
      </c>
      <c r="C28" s="37">
        <v>0</v>
      </c>
      <c r="D28" s="10">
        <v>210</v>
      </c>
      <c r="E28" s="11">
        <f t="shared" si="0"/>
        <v>210</v>
      </c>
      <c r="F28" s="8">
        <f t="shared" si="3"/>
        <v>64</v>
      </c>
      <c r="G28" s="12" t="s">
        <v>51</v>
      </c>
      <c r="H28" s="37">
        <v>0</v>
      </c>
      <c r="I28" s="10">
        <v>210</v>
      </c>
      <c r="J28" s="8">
        <f t="shared" si="1"/>
        <v>210</v>
      </c>
      <c r="K28" s="2"/>
      <c r="L28" s="2" t="s">
        <v>37</v>
      </c>
      <c r="M28" s="7">
        <f>AVERAGE(H21:H24)</f>
        <v>0</v>
      </c>
      <c r="N28" s="7">
        <f>AVERAGE(I21:I24)</f>
        <v>210</v>
      </c>
      <c r="O28" s="2"/>
      <c r="P28" s="2"/>
      <c r="Q28" s="2"/>
    </row>
    <row r="29" spans="1:17" ht="15.75" customHeight="1" x14ac:dyDescent="0.25">
      <c r="A29" s="8">
        <f t="shared" si="2"/>
        <v>17</v>
      </c>
      <c r="B29" s="9" t="s">
        <v>52</v>
      </c>
      <c r="C29" s="37">
        <v>0</v>
      </c>
      <c r="D29" s="10">
        <v>210</v>
      </c>
      <c r="E29" s="11">
        <f t="shared" si="0"/>
        <v>210</v>
      </c>
      <c r="F29" s="8">
        <f t="shared" si="3"/>
        <v>65</v>
      </c>
      <c r="G29" s="12" t="s">
        <v>53</v>
      </c>
      <c r="H29" s="37">
        <v>0</v>
      </c>
      <c r="I29" s="10">
        <v>210</v>
      </c>
      <c r="J29" s="8">
        <f t="shared" si="1"/>
        <v>210</v>
      </c>
      <c r="K29" s="2"/>
      <c r="L29" s="2" t="s">
        <v>45</v>
      </c>
      <c r="M29" s="7">
        <f>AVERAGE(H25:H28)</f>
        <v>0</v>
      </c>
      <c r="N29" s="7">
        <f>AVERAGE(I25:I28)</f>
        <v>210</v>
      </c>
      <c r="O29" s="2"/>
      <c r="P29" s="2"/>
      <c r="Q29" s="2"/>
    </row>
    <row r="30" spans="1:17" ht="15.75" customHeight="1" x14ac:dyDescent="0.25">
      <c r="A30" s="8">
        <f t="shared" si="2"/>
        <v>18</v>
      </c>
      <c r="B30" s="9" t="s">
        <v>54</v>
      </c>
      <c r="C30" s="37">
        <v>0</v>
      </c>
      <c r="D30" s="10">
        <v>210</v>
      </c>
      <c r="E30" s="11">
        <f t="shared" si="0"/>
        <v>210</v>
      </c>
      <c r="F30" s="8">
        <f t="shared" si="3"/>
        <v>66</v>
      </c>
      <c r="G30" s="12" t="s">
        <v>55</v>
      </c>
      <c r="H30" s="37">
        <v>0</v>
      </c>
      <c r="I30" s="10">
        <v>210</v>
      </c>
      <c r="J30" s="8">
        <f t="shared" si="1"/>
        <v>210</v>
      </c>
      <c r="K30" s="2"/>
      <c r="L30" s="2" t="s">
        <v>53</v>
      </c>
      <c r="M30" s="7">
        <f>AVERAGE(H29:H32)</f>
        <v>0</v>
      </c>
      <c r="N30" s="7">
        <f>AVERAGE(I29:I32)</f>
        <v>210</v>
      </c>
      <c r="O30" s="2"/>
      <c r="P30" s="2"/>
      <c r="Q30" s="2"/>
    </row>
    <row r="31" spans="1:17" ht="15.75" customHeight="1" x14ac:dyDescent="0.25">
      <c r="A31" s="8">
        <f t="shared" si="2"/>
        <v>19</v>
      </c>
      <c r="B31" s="9" t="s">
        <v>56</v>
      </c>
      <c r="C31" s="37">
        <v>0</v>
      </c>
      <c r="D31" s="10">
        <v>210</v>
      </c>
      <c r="E31" s="11">
        <f t="shared" si="0"/>
        <v>210</v>
      </c>
      <c r="F31" s="8">
        <f t="shared" si="3"/>
        <v>67</v>
      </c>
      <c r="G31" s="12" t="s">
        <v>57</v>
      </c>
      <c r="H31" s="37">
        <v>0</v>
      </c>
      <c r="I31" s="10">
        <v>210</v>
      </c>
      <c r="J31" s="8">
        <f t="shared" si="1"/>
        <v>210</v>
      </c>
      <c r="K31" s="2"/>
      <c r="L31" s="2" t="s">
        <v>61</v>
      </c>
      <c r="M31" s="7">
        <f>AVERAGE(H33:H36)</f>
        <v>0</v>
      </c>
      <c r="N31" s="7">
        <f>AVERAGE(I33:I36)</f>
        <v>210</v>
      </c>
      <c r="O31" s="2"/>
      <c r="P31" s="2"/>
      <c r="Q31" s="2"/>
    </row>
    <row r="32" spans="1:17" ht="15.75" customHeight="1" x14ac:dyDescent="0.25">
      <c r="A32" s="8">
        <f t="shared" si="2"/>
        <v>20</v>
      </c>
      <c r="B32" s="9" t="s">
        <v>58</v>
      </c>
      <c r="C32" s="37">
        <v>0</v>
      </c>
      <c r="D32" s="10">
        <v>210</v>
      </c>
      <c r="E32" s="11">
        <f t="shared" si="0"/>
        <v>210</v>
      </c>
      <c r="F32" s="8">
        <f t="shared" si="3"/>
        <v>68</v>
      </c>
      <c r="G32" s="12" t="s">
        <v>59</v>
      </c>
      <c r="H32" s="37">
        <v>0</v>
      </c>
      <c r="I32" s="10">
        <v>210</v>
      </c>
      <c r="J32" s="8">
        <f t="shared" si="1"/>
        <v>210</v>
      </c>
      <c r="K32" s="2"/>
      <c r="L32" s="2" t="s">
        <v>69</v>
      </c>
      <c r="M32" s="7">
        <f>AVERAGE(H37:H40)</f>
        <v>0</v>
      </c>
      <c r="N32" s="7">
        <f>AVERAGE(I37:I40)</f>
        <v>210</v>
      </c>
      <c r="O32" s="2"/>
      <c r="P32" s="2"/>
      <c r="Q32" s="2"/>
    </row>
    <row r="33" spans="1:17" ht="15.75" customHeight="1" x14ac:dyDescent="0.25">
      <c r="A33" s="8">
        <f t="shared" si="2"/>
        <v>21</v>
      </c>
      <c r="B33" s="9" t="s">
        <v>60</v>
      </c>
      <c r="C33" s="37">
        <v>0</v>
      </c>
      <c r="D33" s="10">
        <v>210</v>
      </c>
      <c r="E33" s="11">
        <f t="shared" si="0"/>
        <v>210</v>
      </c>
      <c r="F33" s="8">
        <f t="shared" si="3"/>
        <v>69</v>
      </c>
      <c r="G33" s="12" t="s">
        <v>61</v>
      </c>
      <c r="H33" s="37">
        <v>0</v>
      </c>
      <c r="I33" s="10">
        <v>210</v>
      </c>
      <c r="J33" s="8">
        <f t="shared" si="1"/>
        <v>210</v>
      </c>
      <c r="K33" s="2"/>
      <c r="L33" s="2" t="s">
        <v>77</v>
      </c>
      <c r="M33" s="7">
        <f>AVERAGE(H41:H44)</f>
        <v>0</v>
      </c>
      <c r="N33" s="7">
        <f>AVERAGE(I41:I44)</f>
        <v>210</v>
      </c>
      <c r="O33" s="2"/>
      <c r="P33" s="2"/>
      <c r="Q33" s="2"/>
    </row>
    <row r="34" spans="1:17" ht="15.75" customHeight="1" x14ac:dyDescent="0.25">
      <c r="A34" s="8">
        <f t="shared" si="2"/>
        <v>22</v>
      </c>
      <c r="B34" s="9" t="s">
        <v>62</v>
      </c>
      <c r="C34" s="37">
        <v>0</v>
      </c>
      <c r="D34" s="10">
        <v>210</v>
      </c>
      <c r="E34" s="11">
        <f t="shared" si="0"/>
        <v>210</v>
      </c>
      <c r="F34" s="8">
        <f t="shared" si="3"/>
        <v>70</v>
      </c>
      <c r="G34" s="12" t="s">
        <v>63</v>
      </c>
      <c r="H34" s="37">
        <v>0</v>
      </c>
      <c r="I34" s="10">
        <v>210</v>
      </c>
      <c r="J34" s="8">
        <f t="shared" si="1"/>
        <v>210</v>
      </c>
      <c r="K34" s="2"/>
      <c r="L34" s="2" t="s">
        <v>85</v>
      </c>
      <c r="M34" s="7">
        <f>AVERAGE(H45:H48)</f>
        <v>0</v>
      </c>
      <c r="N34" s="7">
        <f>AVERAGE(I45:I48)</f>
        <v>210</v>
      </c>
      <c r="O34" s="2"/>
      <c r="P34" s="2"/>
      <c r="Q34" s="2"/>
    </row>
    <row r="35" spans="1:17" ht="15.75" customHeight="1" x14ac:dyDescent="0.25">
      <c r="A35" s="8">
        <f t="shared" si="2"/>
        <v>23</v>
      </c>
      <c r="B35" s="9" t="s">
        <v>64</v>
      </c>
      <c r="C35" s="37">
        <v>0</v>
      </c>
      <c r="D35" s="10">
        <v>210</v>
      </c>
      <c r="E35" s="11">
        <f t="shared" si="0"/>
        <v>210</v>
      </c>
      <c r="F35" s="8">
        <f t="shared" si="3"/>
        <v>71</v>
      </c>
      <c r="G35" s="12" t="s">
        <v>65</v>
      </c>
      <c r="H35" s="37">
        <v>0</v>
      </c>
      <c r="I35" s="10">
        <v>210</v>
      </c>
      <c r="J35" s="8">
        <f t="shared" si="1"/>
        <v>210</v>
      </c>
      <c r="K35" s="2"/>
      <c r="L35" s="2" t="s">
        <v>93</v>
      </c>
      <c r="M35" s="7">
        <f>AVERAGE(H49:H52)</f>
        <v>0</v>
      </c>
      <c r="N35" s="7">
        <f>AVERAGE(I49:I52)</f>
        <v>210</v>
      </c>
      <c r="O35" s="2"/>
      <c r="P35" s="2"/>
      <c r="Q35" s="2"/>
    </row>
    <row r="36" spans="1:17" ht="15.75" customHeight="1" x14ac:dyDescent="0.25">
      <c r="A36" s="8">
        <f t="shared" si="2"/>
        <v>24</v>
      </c>
      <c r="B36" s="9" t="s">
        <v>66</v>
      </c>
      <c r="C36" s="37">
        <v>0</v>
      </c>
      <c r="D36" s="10">
        <v>210</v>
      </c>
      <c r="E36" s="11">
        <f t="shared" si="0"/>
        <v>210</v>
      </c>
      <c r="F36" s="8">
        <f t="shared" si="3"/>
        <v>72</v>
      </c>
      <c r="G36" s="12" t="s">
        <v>67</v>
      </c>
      <c r="H36" s="37">
        <v>0</v>
      </c>
      <c r="I36" s="10">
        <v>210</v>
      </c>
      <c r="J36" s="8">
        <f t="shared" si="1"/>
        <v>210</v>
      </c>
      <c r="K36" s="2"/>
      <c r="L36" s="100" t="s">
        <v>101</v>
      </c>
      <c r="M36" s="7">
        <f>AVERAGE(H53:H56)</f>
        <v>0</v>
      </c>
      <c r="N36" s="7">
        <f>AVERAGE(I53:I56)</f>
        <v>210</v>
      </c>
      <c r="O36" s="2"/>
      <c r="P36" s="2"/>
      <c r="Q36" s="2"/>
    </row>
    <row r="37" spans="1:17" ht="15.75" customHeight="1" x14ac:dyDescent="0.25">
      <c r="A37" s="8">
        <v>25</v>
      </c>
      <c r="B37" s="9" t="s">
        <v>68</v>
      </c>
      <c r="C37" s="37">
        <v>0</v>
      </c>
      <c r="D37" s="10">
        <v>210</v>
      </c>
      <c r="E37" s="11">
        <f t="shared" si="0"/>
        <v>210</v>
      </c>
      <c r="F37" s="8">
        <v>73</v>
      </c>
      <c r="G37" s="12" t="s">
        <v>69</v>
      </c>
      <c r="H37" s="37">
        <v>0</v>
      </c>
      <c r="I37" s="10">
        <v>210</v>
      </c>
      <c r="J37" s="8">
        <f t="shared" si="1"/>
        <v>210</v>
      </c>
      <c r="K37" s="2"/>
      <c r="L37" s="100" t="s">
        <v>109</v>
      </c>
      <c r="M37" s="7">
        <f>AVERAGE(H57:H60)</f>
        <v>0</v>
      </c>
      <c r="N37" s="7">
        <f>AVERAGE(I57:I60)</f>
        <v>210</v>
      </c>
      <c r="O37" s="2"/>
      <c r="P37" s="2"/>
      <c r="Q37" s="2"/>
    </row>
    <row r="38" spans="1:17" ht="15.75" customHeight="1" x14ac:dyDescent="0.25">
      <c r="A38" s="8">
        <f t="shared" ref="A38:A60" si="4">A37+1</f>
        <v>26</v>
      </c>
      <c r="B38" s="9" t="s">
        <v>70</v>
      </c>
      <c r="C38" s="37">
        <v>0</v>
      </c>
      <c r="D38" s="10">
        <v>210</v>
      </c>
      <c r="E38" s="8">
        <f t="shared" si="0"/>
        <v>210</v>
      </c>
      <c r="F38" s="8">
        <f t="shared" ref="F38:F60" si="5">F37+1</f>
        <v>74</v>
      </c>
      <c r="G38" s="12" t="s">
        <v>71</v>
      </c>
      <c r="H38" s="37">
        <v>0</v>
      </c>
      <c r="I38" s="10">
        <v>210</v>
      </c>
      <c r="J38" s="8">
        <f t="shared" si="1"/>
        <v>210</v>
      </c>
      <c r="K38" s="2"/>
      <c r="L38" s="100" t="s">
        <v>288</v>
      </c>
      <c r="M38" s="100">
        <f>AVERAGE(M14:M37)</f>
        <v>0</v>
      </c>
      <c r="N38" s="100">
        <f>AVERAGE(N14:N37)</f>
        <v>210</v>
      </c>
      <c r="O38" s="2"/>
      <c r="P38" s="2"/>
      <c r="Q38" s="2"/>
    </row>
    <row r="39" spans="1:17" ht="15.75" customHeight="1" x14ac:dyDescent="0.25">
      <c r="A39" s="8">
        <f t="shared" si="4"/>
        <v>27</v>
      </c>
      <c r="B39" s="9" t="s">
        <v>72</v>
      </c>
      <c r="C39" s="37">
        <v>0</v>
      </c>
      <c r="D39" s="10">
        <v>210</v>
      </c>
      <c r="E39" s="8">
        <f t="shared" si="0"/>
        <v>210</v>
      </c>
      <c r="F39" s="8">
        <f t="shared" si="5"/>
        <v>75</v>
      </c>
      <c r="G39" s="12" t="s">
        <v>73</v>
      </c>
      <c r="H39" s="37">
        <v>0</v>
      </c>
      <c r="I39" s="10">
        <v>210</v>
      </c>
      <c r="J39" s="8">
        <f t="shared" si="1"/>
        <v>210</v>
      </c>
      <c r="K39" s="2"/>
      <c r="L39" s="2"/>
      <c r="M39" s="2"/>
      <c r="N39" s="2"/>
      <c r="O39" s="2"/>
      <c r="P39" s="2"/>
      <c r="Q39" s="2"/>
    </row>
    <row r="40" spans="1:17" ht="15.75" customHeight="1" x14ac:dyDescent="0.25">
      <c r="A40" s="8">
        <f t="shared" si="4"/>
        <v>28</v>
      </c>
      <c r="B40" s="9" t="s">
        <v>74</v>
      </c>
      <c r="C40" s="37">
        <v>0</v>
      </c>
      <c r="D40" s="10">
        <v>210</v>
      </c>
      <c r="E40" s="8">
        <f t="shared" si="0"/>
        <v>210</v>
      </c>
      <c r="F40" s="8">
        <f t="shared" si="5"/>
        <v>76</v>
      </c>
      <c r="G40" s="12" t="s">
        <v>75</v>
      </c>
      <c r="H40" s="37">
        <v>0</v>
      </c>
      <c r="I40" s="10">
        <v>210</v>
      </c>
      <c r="J40" s="8">
        <f t="shared" si="1"/>
        <v>210</v>
      </c>
      <c r="K40" s="2"/>
      <c r="L40" s="2"/>
      <c r="M40" s="2"/>
      <c r="N40" s="2"/>
      <c r="O40" s="2"/>
      <c r="P40" s="2"/>
      <c r="Q40" s="2"/>
    </row>
    <row r="41" spans="1:17" ht="15.75" customHeight="1" x14ac:dyDescent="0.25">
      <c r="A41" s="8">
        <f t="shared" si="4"/>
        <v>29</v>
      </c>
      <c r="B41" s="9" t="s">
        <v>76</v>
      </c>
      <c r="C41" s="37">
        <v>0</v>
      </c>
      <c r="D41" s="10">
        <v>210</v>
      </c>
      <c r="E41" s="8">
        <f t="shared" si="0"/>
        <v>210</v>
      </c>
      <c r="F41" s="8">
        <f t="shared" si="5"/>
        <v>77</v>
      </c>
      <c r="G41" s="12" t="s">
        <v>77</v>
      </c>
      <c r="H41" s="37">
        <v>0</v>
      </c>
      <c r="I41" s="10">
        <v>210</v>
      </c>
      <c r="J41" s="8">
        <f t="shared" si="1"/>
        <v>210</v>
      </c>
      <c r="K41" s="2"/>
      <c r="L41" s="2"/>
      <c r="M41" s="2"/>
      <c r="N41" s="2"/>
      <c r="O41" s="2"/>
      <c r="P41" s="2"/>
      <c r="Q41" s="2"/>
    </row>
    <row r="42" spans="1:17" ht="15.75" customHeight="1" x14ac:dyDescent="0.25">
      <c r="A42" s="8">
        <f t="shared" si="4"/>
        <v>30</v>
      </c>
      <c r="B42" s="9" t="s">
        <v>78</v>
      </c>
      <c r="C42" s="37">
        <v>0</v>
      </c>
      <c r="D42" s="10">
        <v>210</v>
      </c>
      <c r="E42" s="8">
        <f t="shared" si="0"/>
        <v>210</v>
      </c>
      <c r="F42" s="8">
        <f t="shared" si="5"/>
        <v>78</v>
      </c>
      <c r="G42" s="12" t="s">
        <v>79</v>
      </c>
      <c r="H42" s="37">
        <v>0</v>
      </c>
      <c r="I42" s="10">
        <v>210</v>
      </c>
      <c r="J42" s="8">
        <f t="shared" si="1"/>
        <v>210</v>
      </c>
      <c r="K42" s="2"/>
      <c r="L42" s="2"/>
      <c r="M42" s="2"/>
      <c r="N42" s="2"/>
      <c r="O42" s="2"/>
      <c r="P42" s="2"/>
      <c r="Q42" s="2"/>
    </row>
    <row r="43" spans="1:17" ht="15.75" customHeight="1" x14ac:dyDescent="0.25">
      <c r="A43" s="8">
        <f t="shared" si="4"/>
        <v>31</v>
      </c>
      <c r="B43" s="9" t="s">
        <v>80</v>
      </c>
      <c r="C43" s="37">
        <v>0</v>
      </c>
      <c r="D43" s="10">
        <v>210</v>
      </c>
      <c r="E43" s="8">
        <f t="shared" si="0"/>
        <v>210</v>
      </c>
      <c r="F43" s="8">
        <f t="shared" si="5"/>
        <v>79</v>
      </c>
      <c r="G43" s="12" t="s">
        <v>81</v>
      </c>
      <c r="H43" s="37">
        <v>0</v>
      </c>
      <c r="I43" s="10">
        <v>210</v>
      </c>
      <c r="J43" s="8">
        <f t="shared" si="1"/>
        <v>210</v>
      </c>
      <c r="K43" s="2"/>
      <c r="L43" s="2"/>
      <c r="M43" s="2"/>
      <c r="N43" s="2"/>
      <c r="O43" s="2"/>
      <c r="P43" s="2"/>
      <c r="Q43" s="2"/>
    </row>
    <row r="44" spans="1:17" ht="15.75" customHeight="1" x14ac:dyDescent="0.25">
      <c r="A44" s="8">
        <f t="shared" si="4"/>
        <v>32</v>
      </c>
      <c r="B44" s="9" t="s">
        <v>82</v>
      </c>
      <c r="C44" s="37">
        <v>0</v>
      </c>
      <c r="D44" s="10">
        <v>210</v>
      </c>
      <c r="E44" s="8">
        <f t="shared" si="0"/>
        <v>210</v>
      </c>
      <c r="F44" s="8">
        <f t="shared" si="5"/>
        <v>80</v>
      </c>
      <c r="G44" s="12" t="s">
        <v>83</v>
      </c>
      <c r="H44" s="37">
        <v>0</v>
      </c>
      <c r="I44" s="10">
        <v>210</v>
      </c>
      <c r="J44" s="8">
        <f t="shared" si="1"/>
        <v>210</v>
      </c>
      <c r="K44" s="2"/>
      <c r="L44" s="2"/>
      <c r="M44" s="2"/>
      <c r="N44" s="2"/>
      <c r="O44" s="2"/>
      <c r="P44" s="2"/>
      <c r="Q44" s="2"/>
    </row>
    <row r="45" spans="1:17" ht="15.75" customHeight="1" x14ac:dyDescent="0.25">
      <c r="A45" s="8">
        <f t="shared" si="4"/>
        <v>33</v>
      </c>
      <c r="B45" s="9" t="s">
        <v>84</v>
      </c>
      <c r="C45" s="37">
        <v>0</v>
      </c>
      <c r="D45" s="10">
        <v>210</v>
      </c>
      <c r="E45" s="8">
        <f t="shared" si="0"/>
        <v>210</v>
      </c>
      <c r="F45" s="8">
        <f t="shared" si="5"/>
        <v>81</v>
      </c>
      <c r="G45" s="12" t="s">
        <v>85</v>
      </c>
      <c r="H45" s="37">
        <v>0</v>
      </c>
      <c r="I45" s="10">
        <v>210</v>
      </c>
      <c r="J45" s="8">
        <f t="shared" si="1"/>
        <v>210</v>
      </c>
      <c r="K45" s="2"/>
      <c r="L45" s="2"/>
      <c r="M45" s="2"/>
      <c r="N45" s="2"/>
      <c r="O45" s="2"/>
      <c r="P45" s="2"/>
      <c r="Q45" s="2"/>
    </row>
    <row r="46" spans="1:17" ht="15.75" customHeight="1" x14ac:dyDescent="0.25">
      <c r="A46" s="8">
        <f t="shared" si="4"/>
        <v>34</v>
      </c>
      <c r="B46" s="9" t="s">
        <v>86</v>
      </c>
      <c r="C46" s="37">
        <v>0</v>
      </c>
      <c r="D46" s="10">
        <v>210</v>
      </c>
      <c r="E46" s="8">
        <f t="shared" si="0"/>
        <v>210</v>
      </c>
      <c r="F46" s="8">
        <f t="shared" si="5"/>
        <v>82</v>
      </c>
      <c r="G46" s="12" t="s">
        <v>87</v>
      </c>
      <c r="H46" s="37">
        <v>0</v>
      </c>
      <c r="I46" s="10">
        <v>210</v>
      </c>
      <c r="J46" s="8">
        <f t="shared" si="1"/>
        <v>210</v>
      </c>
      <c r="K46" s="2"/>
      <c r="L46" s="2"/>
      <c r="M46" s="2"/>
      <c r="N46" s="2"/>
      <c r="O46" s="2"/>
      <c r="P46" s="2"/>
      <c r="Q46" s="2"/>
    </row>
    <row r="47" spans="1:17" ht="15.75" customHeight="1" x14ac:dyDescent="0.25">
      <c r="A47" s="8">
        <f t="shared" si="4"/>
        <v>35</v>
      </c>
      <c r="B47" s="9" t="s">
        <v>88</v>
      </c>
      <c r="C47" s="37">
        <v>0</v>
      </c>
      <c r="D47" s="10">
        <v>210</v>
      </c>
      <c r="E47" s="8">
        <f t="shared" si="0"/>
        <v>210</v>
      </c>
      <c r="F47" s="8">
        <f t="shared" si="5"/>
        <v>83</v>
      </c>
      <c r="G47" s="12" t="s">
        <v>89</v>
      </c>
      <c r="H47" s="37">
        <v>0</v>
      </c>
      <c r="I47" s="10">
        <v>210</v>
      </c>
      <c r="J47" s="8">
        <f t="shared" si="1"/>
        <v>210</v>
      </c>
      <c r="K47" s="2"/>
      <c r="L47" s="2"/>
      <c r="M47" s="2"/>
      <c r="N47" s="2"/>
      <c r="O47" s="2"/>
      <c r="P47" s="2"/>
      <c r="Q47" s="2"/>
    </row>
    <row r="48" spans="1:17" ht="15.75" customHeight="1" x14ac:dyDescent="0.25">
      <c r="A48" s="8">
        <f t="shared" si="4"/>
        <v>36</v>
      </c>
      <c r="B48" s="9" t="s">
        <v>90</v>
      </c>
      <c r="C48" s="37">
        <v>0</v>
      </c>
      <c r="D48" s="10">
        <v>210</v>
      </c>
      <c r="E48" s="8">
        <f t="shared" si="0"/>
        <v>210</v>
      </c>
      <c r="F48" s="8">
        <f t="shared" si="5"/>
        <v>84</v>
      </c>
      <c r="G48" s="12" t="s">
        <v>91</v>
      </c>
      <c r="H48" s="37">
        <v>0</v>
      </c>
      <c r="I48" s="10">
        <v>210</v>
      </c>
      <c r="J48" s="8">
        <f t="shared" si="1"/>
        <v>210</v>
      </c>
      <c r="K48" s="2"/>
      <c r="L48" s="2"/>
      <c r="M48" s="2"/>
      <c r="N48" s="2"/>
      <c r="O48" s="2"/>
      <c r="P48" s="2"/>
      <c r="Q48" s="2"/>
    </row>
    <row r="49" spans="1:17" ht="15.75" customHeight="1" x14ac:dyDescent="0.25">
      <c r="A49" s="8">
        <f t="shared" si="4"/>
        <v>37</v>
      </c>
      <c r="B49" s="9" t="s">
        <v>92</v>
      </c>
      <c r="C49" s="37">
        <v>0</v>
      </c>
      <c r="D49" s="10">
        <v>210</v>
      </c>
      <c r="E49" s="8">
        <f t="shared" si="0"/>
        <v>210</v>
      </c>
      <c r="F49" s="8">
        <f t="shared" si="5"/>
        <v>85</v>
      </c>
      <c r="G49" s="12" t="s">
        <v>93</v>
      </c>
      <c r="H49" s="37">
        <v>0</v>
      </c>
      <c r="I49" s="10">
        <v>210</v>
      </c>
      <c r="J49" s="8">
        <f t="shared" si="1"/>
        <v>210</v>
      </c>
      <c r="K49" s="2"/>
      <c r="L49" s="2"/>
      <c r="M49" s="2"/>
      <c r="N49" s="2"/>
      <c r="O49" s="2"/>
      <c r="P49" s="2"/>
      <c r="Q49" s="2"/>
    </row>
    <row r="50" spans="1:17" ht="15.75" customHeight="1" x14ac:dyDescent="0.25">
      <c r="A50" s="8">
        <f t="shared" si="4"/>
        <v>38</v>
      </c>
      <c r="B50" s="12" t="s">
        <v>94</v>
      </c>
      <c r="C50" s="37">
        <v>0</v>
      </c>
      <c r="D50" s="10">
        <v>210</v>
      </c>
      <c r="E50" s="8">
        <f t="shared" si="0"/>
        <v>210</v>
      </c>
      <c r="F50" s="8">
        <f t="shared" si="5"/>
        <v>86</v>
      </c>
      <c r="G50" s="12" t="s">
        <v>95</v>
      </c>
      <c r="H50" s="37">
        <v>0</v>
      </c>
      <c r="I50" s="10">
        <v>210</v>
      </c>
      <c r="J50" s="8">
        <f t="shared" si="1"/>
        <v>210</v>
      </c>
      <c r="K50" s="2"/>
      <c r="L50" s="2"/>
      <c r="M50" s="2"/>
      <c r="N50" s="2"/>
      <c r="O50" s="2"/>
      <c r="P50" s="2"/>
      <c r="Q50" s="2"/>
    </row>
    <row r="51" spans="1:17" ht="15.75" customHeight="1" x14ac:dyDescent="0.25">
      <c r="A51" s="8">
        <f t="shared" si="4"/>
        <v>39</v>
      </c>
      <c r="B51" s="12" t="s">
        <v>96</v>
      </c>
      <c r="C51" s="37">
        <v>0</v>
      </c>
      <c r="D51" s="10">
        <v>210</v>
      </c>
      <c r="E51" s="8">
        <f t="shared" si="0"/>
        <v>210</v>
      </c>
      <c r="F51" s="8">
        <f t="shared" si="5"/>
        <v>87</v>
      </c>
      <c r="G51" s="12" t="s">
        <v>97</v>
      </c>
      <c r="H51" s="37">
        <v>0</v>
      </c>
      <c r="I51" s="10">
        <v>210</v>
      </c>
      <c r="J51" s="8">
        <f t="shared" si="1"/>
        <v>210</v>
      </c>
      <c r="K51" s="2"/>
      <c r="L51" s="2"/>
      <c r="M51" s="2"/>
      <c r="N51" s="2"/>
      <c r="O51" s="2"/>
      <c r="P51" s="2"/>
      <c r="Q51" s="2"/>
    </row>
    <row r="52" spans="1:17" ht="15.75" customHeight="1" x14ac:dyDescent="0.25">
      <c r="A52" s="8">
        <f t="shared" si="4"/>
        <v>40</v>
      </c>
      <c r="B52" s="12" t="s">
        <v>98</v>
      </c>
      <c r="C52" s="37">
        <v>0</v>
      </c>
      <c r="D52" s="10">
        <v>210</v>
      </c>
      <c r="E52" s="8">
        <f t="shared" si="0"/>
        <v>210</v>
      </c>
      <c r="F52" s="8">
        <f t="shared" si="5"/>
        <v>88</v>
      </c>
      <c r="G52" s="12" t="s">
        <v>99</v>
      </c>
      <c r="H52" s="37">
        <v>0</v>
      </c>
      <c r="I52" s="10">
        <v>210</v>
      </c>
      <c r="J52" s="8">
        <f t="shared" si="1"/>
        <v>210</v>
      </c>
      <c r="K52" s="2"/>
      <c r="L52" s="2"/>
      <c r="M52" s="2"/>
      <c r="N52" s="2"/>
      <c r="O52" s="2"/>
      <c r="P52" s="2"/>
      <c r="Q52" s="2"/>
    </row>
    <row r="53" spans="1:17" ht="15.75" customHeight="1" x14ac:dyDescent="0.25">
      <c r="A53" s="8">
        <f t="shared" si="4"/>
        <v>41</v>
      </c>
      <c r="B53" s="12" t="s">
        <v>100</v>
      </c>
      <c r="C53" s="37">
        <v>0</v>
      </c>
      <c r="D53" s="10">
        <v>210</v>
      </c>
      <c r="E53" s="8">
        <f t="shared" si="0"/>
        <v>210</v>
      </c>
      <c r="F53" s="8">
        <f t="shared" si="5"/>
        <v>89</v>
      </c>
      <c r="G53" s="12" t="s">
        <v>101</v>
      </c>
      <c r="H53" s="37">
        <v>0</v>
      </c>
      <c r="I53" s="10">
        <v>210</v>
      </c>
      <c r="J53" s="8">
        <f t="shared" si="1"/>
        <v>210</v>
      </c>
      <c r="K53" s="2"/>
      <c r="L53" s="13"/>
      <c r="M53" s="13"/>
      <c r="N53" s="13"/>
      <c r="O53" s="2"/>
      <c r="P53" s="2"/>
      <c r="Q53" s="2"/>
    </row>
    <row r="54" spans="1:17" ht="15.75" customHeight="1" x14ac:dyDescent="0.25">
      <c r="A54" s="8">
        <f t="shared" si="4"/>
        <v>42</v>
      </c>
      <c r="B54" s="12" t="s">
        <v>102</v>
      </c>
      <c r="C54" s="37">
        <v>0</v>
      </c>
      <c r="D54" s="10">
        <v>210</v>
      </c>
      <c r="E54" s="8">
        <f t="shared" si="0"/>
        <v>210</v>
      </c>
      <c r="F54" s="8">
        <f t="shared" si="5"/>
        <v>90</v>
      </c>
      <c r="G54" s="12" t="s">
        <v>103</v>
      </c>
      <c r="H54" s="37">
        <v>0</v>
      </c>
      <c r="I54" s="10">
        <v>210</v>
      </c>
      <c r="J54" s="8">
        <f t="shared" si="1"/>
        <v>210</v>
      </c>
      <c r="K54" s="2"/>
      <c r="L54" s="13"/>
      <c r="M54" s="13"/>
      <c r="N54" s="13"/>
      <c r="O54" s="2"/>
      <c r="P54" s="2"/>
      <c r="Q54" s="2"/>
    </row>
    <row r="55" spans="1:17" ht="15.75" customHeight="1" x14ac:dyDescent="0.25">
      <c r="A55" s="8">
        <f t="shared" si="4"/>
        <v>43</v>
      </c>
      <c r="B55" s="12" t="s">
        <v>104</v>
      </c>
      <c r="C55" s="37">
        <v>0</v>
      </c>
      <c r="D55" s="10">
        <v>210</v>
      </c>
      <c r="E55" s="8">
        <f t="shared" si="0"/>
        <v>210</v>
      </c>
      <c r="F55" s="8">
        <f t="shared" si="5"/>
        <v>91</v>
      </c>
      <c r="G55" s="12" t="s">
        <v>105</v>
      </c>
      <c r="H55" s="37">
        <v>0</v>
      </c>
      <c r="I55" s="10">
        <v>210</v>
      </c>
      <c r="J55" s="8">
        <f t="shared" si="1"/>
        <v>210</v>
      </c>
      <c r="K55" s="2"/>
      <c r="L55" s="13"/>
      <c r="M55" s="13"/>
      <c r="N55" s="13"/>
      <c r="O55" s="2"/>
      <c r="P55" s="2"/>
      <c r="Q55" s="2"/>
    </row>
    <row r="56" spans="1:17" ht="15.75" customHeight="1" x14ac:dyDescent="0.25">
      <c r="A56" s="8">
        <f t="shared" si="4"/>
        <v>44</v>
      </c>
      <c r="B56" s="12" t="s">
        <v>106</v>
      </c>
      <c r="C56" s="37">
        <v>0</v>
      </c>
      <c r="D56" s="10">
        <v>210</v>
      </c>
      <c r="E56" s="8">
        <f t="shared" si="0"/>
        <v>210</v>
      </c>
      <c r="F56" s="8">
        <f t="shared" si="5"/>
        <v>92</v>
      </c>
      <c r="G56" s="12" t="s">
        <v>107</v>
      </c>
      <c r="H56" s="37">
        <v>0</v>
      </c>
      <c r="I56" s="10">
        <v>210</v>
      </c>
      <c r="J56" s="8">
        <f t="shared" si="1"/>
        <v>210</v>
      </c>
      <c r="K56" s="2"/>
      <c r="L56" s="13"/>
      <c r="M56" s="13"/>
      <c r="N56" s="13"/>
      <c r="O56" s="2"/>
      <c r="P56" s="2"/>
      <c r="Q56" s="2"/>
    </row>
    <row r="57" spans="1:17" ht="15.75" customHeight="1" x14ac:dyDescent="0.25">
      <c r="A57" s="8">
        <f t="shared" si="4"/>
        <v>45</v>
      </c>
      <c r="B57" s="12" t="s">
        <v>108</v>
      </c>
      <c r="C57" s="37">
        <v>0</v>
      </c>
      <c r="D57" s="10">
        <v>210</v>
      </c>
      <c r="E57" s="8">
        <f t="shared" si="0"/>
        <v>210</v>
      </c>
      <c r="F57" s="8">
        <f t="shared" si="5"/>
        <v>93</v>
      </c>
      <c r="G57" s="12" t="s">
        <v>109</v>
      </c>
      <c r="H57" s="37">
        <v>0</v>
      </c>
      <c r="I57" s="10">
        <v>210</v>
      </c>
      <c r="J57" s="8">
        <f t="shared" si="1"/>
        <v>210</v>
      </c>
      <c r="K57" s="2"/>
      <c r="L57" s="14"/>
      <c r="M57" s="13"/>
      <c r="N57" s="15"/>
      <c r="O57" s="2"/>
      <c r="P57" s="2"/>
      <c r="Q57" s="2"/>
    </row>
    <row r="58" spans="1:17" ht="15.75" customHeight="1" x14ac:dyDescent="0.25">
      <c r="A58" s="8">
        <f t="shared" si="4"/>
        <v>46</v>
      </c>
      <c r="B58" s="12" t="s">
        <v>110</v>
      </c>
      <c r="C58" s="37">
        <v>0</v>
      </c>
      <c r="D58" s="10">
        <v>210</v>
      </c>
      <c r="E58" s="8">
        <f t="shared" si="0"/>
        <v>210</v>
      </c>
      <c r="F58" s="8">
        <f t="shared" si="5"/>
        <v>94</v>
      </c>
      <c r="G58" s="12" t="s">
        <v>111</v>
      </c>
      <c r="H58" s="37">
        <v>0</v>
      </c>
      <c r="I58" s="10">
        <v>210</v>
      </c>
      <c r="J58" s="8">
        <f t="shared" si="1"/>
        <v>210</v>
      </c>
      <c r="K58" s="2"/>
      <c r="L58" s="16"/>
      <c r="M58" s="13"/>
      <c r="N58" s="15"/>
      <c r="O58" s="2"/>
      <c r="P58" s="2"/>
      <c r="Q58" s="2"/>
    </row>
    <row r="59" spans="1:17" ht="15.75" customHeight="1" x14ac:dyDescent="0.25">
      <c r="A59" s="17">
        <f t="shared" si="4"/>
        <v>47</v>
      </c>
      <c r="B59" s="18" t="s">
        <v>112</v>
      </c>
      <c r="C59" s="37">
        <v>0</v>
      </c>
      <c r="D59" s="10">
        <v>210</v>
      </c>
      <c r="E59" s="17">
        <f t="shared" si="0"/>
        <v>210</v>
      </c>
      <c r="F59" s="17">
        <f t="shared" si="5"/>
        <v>95</v>
      </c>
      <c r="G59" s="18" t="s">
        <v>113</v>
      </c>
      <c r="H59" s="37">
        <v>0</v>
      </c>
      <c r="I59" s="10">
        <v>210</v>
      </c>
      <c r="J59" s="17">
        <f t="shared" si="1"/>
        <v>210</v>
      </c>
      <c r="K59" s="2"/>
      <c r="L59" s="16"/>
      <c r="M59" s="19"/>
      <c r="N59" s="15"/>
      <c r="O59" s="2"/>
      <c r="P59" s="2"/>
      <c r="Q59" s="2"/>
    </row>
    <row r="60" spans="1:17" ht="15.75" customHeight="1" x14ac:dyDescent="0.25">
      <c r="A60" s="17">
        <f t="shared" si="4"/>
        <v>48</v>
      </c>
      <c r="B60" s="18" t="s">
        <v>114</v>
      </c>
      <c r="C60" s="37">
        <v>0</v>
      </c>
      <c r="D60" s="10">
        <v>210</v>
      </c>
      <c r="E60" s="17">
        <f t="shared" si="0"/>
        <v>210</v>
      </c>
      <c r="F60" s="17">
        <f t="shared" si="5"/>
        <v>96</v>
      </c>
      <c r="G60" s="18" t="s">
        <v>115</v>
      </c>
      <c r="H60" s="37">
        <v>0</v>
      </c>
      <c r="I60" s="10">
        <v>210</v>
      </c>
      <c r="J60" s="17">
        <f t="shared" si="1"/>
        <v>210</v>
      </c>
      <c r="K60" s="2"/>
      <c r="L60" s="16"/>
      <c r="M60" s="19"/>
      <c r="N60" s="2"/>
      <c r="O60" s="2"/>
      <c r="P60" s="2"/>
      <c r="Q60" s="2"/>
    </row>
    <row r="61" spans="1:17" ht="30.75" customHeight="1" x14ac:dyDescent="0.3">
      <c r="A61" s="120" t="s">
        <v>116</v>
      </c>
      <c r="B61" s="121"/>
      <c r="C61" s="121"/>
      <c r="D61" s="122"/>
      <c r="E61" s="123" t="s">
        <v>117</v>
      </c>
      <c r="F61" s="124"/>
      <c r="G61" s="124"/>
      <c r="H61" s="124"/>
      <c r="I61" s="124"/>
      <c r="J61" s="125"/>
      <c r="K61" s="2"/>
      <c r="L61" s="14"/>
      <c r="M61" s="2"/>
      <c r="N61" s="2"/>
      <c r="O61" s="2"/>
      <c r="P61" s="2"/>
      <c r="Q61" s="2"/>
    </row>
    <row r="62" spans="1:17" ht="32.25" customHeight="1" x14ac:dyDescent="0.25">
      <c r="A62" s="128" t="s">
        <v>130</v>
      </c>
      <c r="B62" s="129"/>
      <c r="C62" s="129"/>
      <c r="D62" s="129"/>
      <c r="E62" s="129"/>
      <c r="F62" s="129"/>
      <c r="G62" s="130"/>
      <c r="H62" s="20" t="s">
        <v>118</v>
      </c>
      <c r="I62" s="20" t="s">
        <v>119</v>
      </c>
      <c r="J62" s="20" t="s">
        <v>120</v>
      </c>
      <c r="K62" s="2"/>
      <c r="L62" s="16"/>
      <c r="M62" s="7"/>
      <c r="N62" s="7"/>
      <c r="O62" s="7"/>
      <c r="P62" s="7"/>
      <c r="Q62" s="7"/>
    </row>
    <row r="63" spans="1:17" ht="23.25" customHeight="1" x14ac:dyDescent="0.25">
      <c r="A63" s="131"/>
      <c r="B63" s="132"/>
      <c r="C63" s="132"/>
      <c r="D63" s="132"/>
      <c r="E63" s="135" t="s">
        <v>259</v>
      </c>
      <c r="F63" s="136"/>
      <c r="G63" s="137"/>
      <c r="H63" s="21">
        <v>0</v>
      </c>
      <c r="I63" s="21">
        <v>5.4180000000000001</v>
      </c>
      <c r="J63" s="21">
        <f>H63+I63</f>
        <v>5.4180000000000001</v>
      </c>
      <c r="K63" s="2"/>
      <c r="L63" s="22">
        <v>314.5</v>
      </c>
      <c r="M63" s="32">
        <f>L63/1000</f>
        <v>0.3145</v>
      </c>
      <c r="N63" s="4"/>
      <c r="O63" s="7"/>
      <c r="P63" s="7"/>
      <c r="Q63" s="7"/>
    </row>
    <row r="64" spans="1:17" ht="24" customHeight="1" x14ac:dyDescent="0.25">
      <c r="A64" s="133"/>
      <c r="B64" s="134"/>
      <c r="C64" s="134"/>
      <c r="D64" s="134"/>
      <c r="E64" s="138" t="s">
        <v>260</v>
      </c>
      <c r="F64" s="139"/>
      <c r="G64" s="140"/>
      <c r="H64" s="36">
        <f>K81</f>
        <v>0</v>
      </c>
      <c r="I64" s="36">
        <f>L81</f>
        <v>0.3145</v>
      </c>
      <c r="J64" s="36">
        <f>H64+I64</f>
        <v>0.3145</v>
      </c>
      <c r="K64" s="2"/>
      <c r="L64" s="24"/>
      <c r="M64" s="24"/>
      <c r="N64" s="4"/>
      <c r="O64" s="7"/>
      <c r="P64" s="7"/>
      <c r="Q64" s="7"/>
    </row>
    <row r="65" spans="1:17" ht="16.5" customHeight="1" x14ac:dyDescent="0.25">
      <c r="A65" s="25"/>
      <c r="B65" s="7" t="s">
        <v>121</v>
      </c>
      <c r="C65" s="7"/>
      <c r="D65" s="7"/>
      <c r="E65" s="7"/>
      <c r="F65" s="7"/>
      <c r="G65" s="7"/>
      <c r="H65" s="7"/>
      <c r="I65" s="7"/>
      <c r="J65" s="26"/>
      <c r="K65" s="2"/>
      <c r="L65" s="4"/>
      <c r="M65" s="4"/>
      <c r="N65" s="4"/>
      <c r="O65" s="23" t="s">
        <v>122</v>
      </c>
      <c r="P65" s="23" t="s">
        <v>123</v>
      </c>
      <c r="Q65" s="7"/>
    </row>
    <row r="66" spans="1:17" ht="36.75" customHeight="1" x14ac:dyDescent="0.25">
      <c r="A66" s="141" t="s">
        <v>261</v>
      </c>
      <c r="B66" s="142"/>
      <c r="C66" s="142"/>
      <c r="D66" s="142"/>
      <c r="E66" s="142"/>
      <c r="F66" s="142"/>
      <c r="G66" s="142"/>
      <c r="H66" s="142"/>
      <c r="I66" s="142"/>
      <c r="J66" s="143"/>
      <c r="K66" s="2" t="s">
        <v>124</v>
      </c>
      <c r="L66" s="24"/>
      <c r="M66" s="27">
        <v>7.1999999999999995E-2</v>
      </c>
      <c r="N66" s="28">
        <v>0.61799999999999999</v>
      </c>
      <c r="O66" s="29">
        <f>M66+N66</f>
        <v>0.69</v>
      </c>
      <c r="P66" s="29">
        <f>O66/J63*100</f>
        <v>12.735326688815061</v>
      </c>
      <c r="Q66" s="7"/>
    </row>
    <row r="67" spans="1:17" ht="25.5" customHeight="1" x14ac:dyDescent="0.25">
      <c r="A67" s="30"/>
      <c r="B67" s="31"/>
      <c r="C67" s="31"/>
      <c r="D67" s="31"/>
      <c r="E67" s="31"/>
      <c r="F67" s="31"/>
      <c r="G67" s="31"/>
      <c r="H67" s="144" t="s">
        <v>125</v>
      </c>
      <c r="I67" s="145"/>
      <c r="J67" s="146"/>
      <c r="K67" s="2"/>
      <c r="L67" s="4"/>
      <c r="M67" s="29">
        <f>H63+H64</f>
        <v>0</v>
      </c>
      <c r="N67" s="29">
        <f>I63+I64-N66-(2*0.018)-M66</f>
        <v>5.0065</v>
      </c>
      <c r="O67" s="7"/>
      <c r="P67" s="7"/>
      <c r="Q67" s="7"/>
    </row>
    <row r="68" spans="1:17" ht="33.75" customHeight="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4"/>
      <c r="M68" s="32">
        <f>M67/24</f>
        <v>0</v>
      </c>
      <c r="N68" s="32">
        <f>N67/24</f>
        <v>0.20860416666666667</v>
      </c>
      <c r="O68" s="23"/>
      <c r="P68" s="32">
        <f>M68+N68</f>
        <v>0.20860416666666667</v>
      </c>
      <c r="Q68" s="7"/>
    </row>
    <row r="69" spans="1:17" ht="15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7"/>
      <c r="M69" s="29">
        <f>M68*1000</f>
        <v>0</v>
      </c>
      <c r="N69" s="29">
        <f>N68*1000</f>
        <v>208.60416666666669</v>
      </c>
      <c r="O69" s="23"/>
      <c r="P69" s="29">
        <f>M69+N69</f>
        <v>208.60416666666669</v>
      </c>
      <c r="Q69" s="7"/>
    </row>
    <row r="70" spans="1:17" ht="15.75" customHeight="1" x14ac:dyDescent="0.25">
      <c r="A70" s="2"/>
      <c r="B70" s="2"/>
      <c r="C70" s="2"/>
      <c r="D70" s="2"/>
      <c r="E70" s="2"/>
      <c r="F70" s="2" t="s">
        <v>124</v>
      </c>
      <c r="G70" s="2"/>
      <c r="H70" s="2"/>
      <c r="I70" s="2"/>
      <c r="J70" s="2"/>
      <c r="K70" s="2"/>
      <c r="L70" s="2"/>
      <c r="M70" s="34"/>
      <c r="N70" s="34"/>
      <c r="O70" s="2"/>
      <c r="P70" s="2"/>
      <c r="Q70" s="2"/>
    </row>
    <row r="71" spans="1:17" ht="15.75" customHeight="1" x14ac:dyDescent="0.25">
      <c r="A71" s="126"/>
      <c r="B71" s="127"/>
      <c r="C71" s="127"/>
      <c r="D71" s="127"/>
      <c r="E71" s="88"/>
      <c r="F71" s="2"/>
      <c r="G71" s="2"/>
      <c r="H71" s="2"/>
      <c r="I71" s="2"/>
      <c r="J71" s="88"/>
      <c r="K71" s="2"/>
      <c r="L71" s="2"/>
      <c r="M71" s="2"/>
      <c r="N71" s="2"/>
      <c r="O71" s="2"/>
      <c r="P71" s="2"/>
      <c r="Q71" s="2"/>
    </row>
    <row r="72" spans="1:17" ht="15.75" customHeight="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</row>
    <row r="73" spans="1:17" ht="15.75" customHeight="1" x14ac:dyDescent="0.25">
      <c r="A73" s="2"/>
      <c r="B73" s="2"/>
      <c r="C73" s="2"/>
      <c r="D73" s="2"/>
      <c r="E73" s="33"/>
      <c r="F73" s="2"/>
      <c r="G73" s="2"/>
      <c r="H73" s="2"/>
      <c r="I73" s="2"/>
      <c r="J73" s="2"/>
      <c r="K73" s="16"/>
      <c r="L73" s="16"/>
      <c r="M73" s="2"/>
      <c r="N73" s="2"/>
      <c r="O73" s="2"/>
      <c r="P73" s="2"/>
      <c r="Q73" s="2"/>
    </row>
    <row r="74" spans="1:17" ht="15.75" customHeight="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16"/>
      <c r="L74" s="16"/>
      <c r="M74" s="2"/>
      <c r="N74" s="2"/>
      <c r="O74" s="2"/>
      <c r="P74" s="2"/>
      <c r="Q74" s="2"/>
    </row>
    <row r="75" spans="1:17" ht="15.7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16"/>
      <c r="L75" s="16"/>
      <c r="M75" s="2"/>
      <c r="N75" s="2"/>
      <c r="O75" s="2"/>
      <c r="P75" s="2"/>
      <c r="Q75" s="2"/>
    </row>
    <row r="76" spans="1:17" ht="15.7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</row>
    <row r="77" spans="1:17" ht="15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 ht="15.7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17" ht="15.7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3" t="s">
        <v>126</v>
      </c>
      <c r="L79" s="23" t="s">
        <v>127</v>
      </c>
      <c r="M79" s="23" t="s">
        <v>128</v>
      </c>
      <c r="N79" s="23" t="s">
        <v>129</v>
      </c>
      <c r="O79" s="2"/>
      <c r="P79" s="2"/>
      <c r="Q79" s="2"/>
    </row>
    <row r="80" spans="1:17" ht="15.7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9">
        <v>0</v>
      </c>
      <c r="L80" s="29">
        <v>0.29320000000000002</v>
      </c>
      <c r="M80" s="32">
        <f>K80+L80</f>
        <v>0.29320000000000002</v>
      </c>
      <c r="N80" s="32">
        <f>M80-M63</f>
        <v>-2.1299999999999986E-2</v>
      </c>
      <c r="O80" s="2"/>
      <c r="P80" s="2"/>
      <c r="Q80" s="2"/>
    </row>
    <row r="81" spans="1:17" ht="15.7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35">
        <v>0</v>
      </c>
      <c r="L81" s="35">
        <f>L80-N80</f>
        <v>0.3145</v>
      </c>
      <c r="M81" s="32">
        <f>K81+L81</f>
        <v>0.3145</v>
      </c>
      <c r="N81" s="32">
        <f>N80/2</f>
        <v>-1.0649999999999993E-2</v>
      </c>
      <c r="O81" s="2"/>
      <c r="P81" s="2"/>
      <c r="Q81" s="2"/>
    </row>
    <row r="82" spans="1:17" ht="15.7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</row>
    <row r="83" spans="1:17" ht="15.7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1:17" ht="15.7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1:17" ht="15.7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1:17" ht="15.7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1:17" ht="15.7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1:17" ht="15.7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1:17" ht="15.7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1:17" ht="15.7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1:17" ht="15.7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1:17" ht="15.7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1:17" ht="15.7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1:17" ht="15.7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1:17" ht="15.7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1:17" ht="15.7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1:17" ht="15.7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1:17" ht="15.7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1:17" ht="15.7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spans="1:17" ht="15.7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</sheetData>
  <mergeCells count="37">
    <mergeCell ref="L11:L12"/>
    <mergeCell ref="M11:N11"/>
    <mergeCell ref="A61:D61"/>
    <mergeCell ref="E61:J61"/>
    <mergeCell ref="A71:D71"/>
    <mergeCell ref="A62:G62"/>
    <mergeCell ref="A63:D64"/>
    <mergeCell ref="E63:G63"/>
    <mergeCell ref="E64:G64"/>
    <mergeCell ref="A66:J66"/>
    <mergeCell ref="H67:J67"/>
    <mergeCell ref="A9:B9"/>
    <mergeCell ref="C9:J9"/>
    <mergeCell ref="A10:B10"/>
    <mergeCell ref="C10:J10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A6:B6"/>
    <mergeCell ref="C6:J6"/>
    <mergeCell ref="A7:B7"/>
    <mergeCell ref="C7:J7"/>
    <mergeCell ref="A8:B8"/>
    <mergeCell ref="C8:J8"/>
    <mergeCell ref="A1:J1"/>
    <mergeCell ref="A2:J2"/>
    <mergeCell ref="A3:J3"/>
    <mergeCell ref="A4:J4"/>
    <mergeCell ref="A5:B5"/>
    <mergeCell ref="C5:J5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0"/>
  <sheetViews>
    <sheetView workbookViewId="0">
      <selection activeCell="L11" sqref="L11:N38"/>
    </sheetView>
  </sheetViews>
  <sheetFormatPr defaultColWidth="14.42578125" defaultRowHeight="15" x14ac:dyDescent="0.25"/>
  <cols>
    <col min="1" max="1" width="10.5703125" style="91" customWidth="1"/>
    <col min="2" max="2" width="18.5703125" style="91" customWidth="1"/>
    <col min="3" max="4" width="12.7109375" style="91" customWidth="1"/>
    <col min="5" max="5" width="14.7109375" style="91" customWidth="1"/>
    <col min="6" max="6" width="12.42578125" style="91" customWidth="1"/>
    <col min="7" max="7" width="15.140625" style="91" customWidth="1"/>
    <col min="8" max="9" width="12.7109375" style="91" customWidth="1"/>
    <col min="10" max="10" width="15" style="91" customWidth="1"/>
    <col min="11" max="11" width="9.140625" style="91" customWidth="1"/>
    <col min="12" max="12" width="13" style="91" customWidth="1"/>
    <col min="13" max="13" width="12.7109375" style="91" customWidth="1"/>
    <col min="14" max="14" width="14.28515625" style="91" customWidth="1"/>
    <col min="15" max="15" width="7.85546875" style="91" customWidth="1"/>
    <col min="16" max="17" width="9.140625" style="91" customWidth="1"/>
    <col min="18" max="16384" width="14.42578125" style="91"/>
  </cols>
  <sheetData>
    <row r="1" spans="1:17" ht="24" x14ac:dyDescent="0.4">
      <c r="A1" s="101" t="s">
        <v>0</v>
      </c>
      <c r="B1" s="102"/>
      <c r="C1" s="102"/>
      <c r="D1" s="102"/>
      <c r="E1" s="102"/>
      <c r="F1" s="102"/>
      <c r="G1" s="102"/>
      <c r="H1" s="102"/>
      <c r="I1" s="102"/>
      <c r="J1" s="103"/>
      <c r="K1" s="1"/>
      <c r="L1" s="2"/>
      <c r="M1" s="2"/>
      <c r="N1" s="2"/>
      <c r="O1" s="3"/>
      <c r="P1" s="4" t="s">
        <v>1</v>
      </c>
      <c r="Q1" s="2"/>
    </row>
    <row r="2" spans="1:17" ht="18.75" x14ac:dyDescent="0.3">
      <c r="A2" s="104" t="s">
        <v>2</v>
      </c>
      <c r="B2" s="102"/>
      <c r="C2" s="102"/>
      <c r="D2" s="102"/>
      <c r="E2" s="102"/>
      <c r="F2" s="102"/>
      <c r="G2" s="102"/>
      <c r="H2" s="102"/>
      <c r="I2" s="102"/>
      <c r="J2" s="103"/>
      <c r="K2" s="2"/>
      <c r="L2" s="2"/>
      <c r="M2" s="2"/>
      <c r="N2" s="2"/>
      <c r="O2" s="5"/>
      <c r="P2" s="4" t="s">
        <v>3</v>
      </c>
      <c r="Q2" s="2"/>
    </row>
    <row r="3" spans="1:17" ht="18.75" customHeight="1" x14ac:dyDescent="0.25">
      <c r="A3" s="105" t="s">
        <v>262</v>
      </c>
      <c r="B3" s="106"/>
      <c r="C3" s="106"/>
      <c r="D3" s="106"/>
      <c r="E3" s="106"/>
      <c r="F3" s="106"/>
      <c r="G3" s="106"/>
      <c r="H3" s="106"/>
      <c r="I3" s="106"/>
      <c r="J3" s="107"/>
      <c r="K3" s="6"/>
      <c r="L3" s="6"/>
      <c r="N3" s="6"/>
      <c r="O3" s="6"/>
      <c r="P3" s="6"/>
      <c r="Q3" s="6"/>
    </row>
    <row r="4" spans="1:17" ht="24" x14ac:dyDescent="0.4">
      <c r="A4" s="101" t="s">
        <v>4</v>
      </c>
      <c r="B4" s="102"/>
      <c r="C4" s="102"/>
      <c r="D4" s="102"/>
      <c r="E4" s="102"/>
      <c r="F4" s="102"/>
      <c r="G4" s="102"/>
      <c r="H4" s="102"/>
      <c r="I4" s="102"/>
      <c r="J4" s="103"/>
      <c r="K4" s="2"/>
      <c r="L4" s="2"/>
      <c r="M4" s="6"/>
      <c r="N4" s="2"/>
      <c r="O4" s="2"/>
      <c r="P4" s="2"/>
      <c r="Q4" s="2"/>
    </row>
    <row r="5" spans="1:17" x14ac:dyDescent="0.25">
      <c r="A5" s="108" t="s">
        <v>5</v>
      </c>
      <c r="B5" s="103"/>
      <c r="C5" s="109" t="s">
        <v>6</v>
      </c>
      <c r="D5" s="102"/>
      <c r="E5" s="102"/>
      <c r="F5" s="102"/>
      <c r="G5" s="102"/>
      <c r="H5" s="102"/>
      <c r="I5" s="102"/>
      <c r="J5" s="103"/>
      <c r="K5" s="2"/>
      <c r="L5" s="2"/>
      <c r="M5" s="2"/>
      <c r="N5" s="2"/>
      <c r="O5" s="2"/>
      <c r="P5" s="2"/>
      <c r="Q5" s="2"/>
    </row>
    <row r="6" spans="1:17" ht="45" customHeight="1" x14ac:dyDescent="0.25">
      <c r="A6" s="110" t="s">
        <v>7</v>
      </c>
      <c r="B6" s="103"/>
      <c r="C6" s="111" t="s">
        <v>8</v>
      </c>
      <c r="D6" s="102"/>
      <c r="E6" s="102"/>
      <c r="F6" s="102"/>
      <c r="G6" s="102"/>
      <c r="H6" s="102"/>
      <c r="I6" s="102"/>
      <c r="J6" s="103"/>
      <c r="K6" s="2"/>
      <c r="L6" s="2"/>
      <c r="M6" s="2"/>
      <c r="N6" s="2"/>
      <c r="O6" s="2"/>
      <c r="P6" s="2"/>
      <c r="Q6" s="2"/>
    </row>
    <row r="7" spans="1:17" x14ac:dyDescent="0.25">
      <c r="A7" s="110" t="s">
        <v>9</v>
      </c>
      <c r="B7" s="103"/>
      <c r="C7" s="112" t="s">
        <v>10</v>
      </c>
      <c r="D7" s="102"/>
      <c r="E7" s="102"/>
      <c r="F7" s="102"/>
      <c r="G7" s="102"/>
      <c r="H7" s="102"/>
      <c r="I7" s="102"/>
      <c r="J7" s="103"/>
      <c r="K7" s="2"/>
      <c r="L7" s="2"/>
      <c r="M7" s="2"/>
      <c r="N7" s="2"/>
      <c r="O7" s="2"/>
      <c r="P7" s="2"/>
      <c r="Q7" s="2"/>
    </row>
    <row r="8" spans="1:17" x14ac:dyDescent="0.25">
      <c r="A8" s="110" t="s">
        <v>11</v>
      </c>
      <c r="B8" s="103"/>
      <c r="C8" s="112" t="s">
        <v>12</v>
      </c>
      <c r="D8" s="102"/>
      <c r="E8" s="102"/>
      <c r="F8" s="102"/>
      <c r="G8" s="102"/>
      <c r="H8" s="102"/>
      <c r="I8" s="102"/>
      <c r="J8" s="103"/>
      <c r="K8" s="2"/>
      <c r="L8" s="2"/>
      <c r="M8" s="2"/>
      <c r="N8" s="2"/>
      <c r="O8" s="2"/>
      <c r="P8" s="2"/>
      <c r="Q8" s="2"/>
    </row>
    <row r="9" spans="1:17" x14ac:dyDescent="0.25">
      <c r="A9" s="113" t="s">
        <v>13</v>
      </c>
      <c r="B9" s="103"/>
      <c r="C9" s="114" t="s">
        <v>263</v>
      </c>
      <c r="D9" s="115"/>
      <c r="E9" s="115"/>
      <c r="F9" s="115"/>
      <c r="G9" s="115"/>
      <c r="H9" s="115"/>
      <c r="I9" s="115"/>
      <c r="J9" s="116"/>
      <c r="K9" s="6"/>
      <c r="L9" s="6"/>
      <c r="M9" s="6"/>
      <c r="N9" s="6"/>
      <c r="O9" s="6"/>
      <c r="P9" s="6"/>
      <c r="Q9" s="6"/>
    </row>
    <row r="10" spans="1:17" x14ac:dyDescent="0.25">
      <c r="A10" s="110" t="s">
        <v>14</v>
      </c>
      <c r="B10" s="103"/>
      <c r="C10" s="114"/>
      <c r="D10" s="115"/>
      <c r="E10" s="115"/>
      <c r="F10" s="115"/>
      <c r="G10" s="115"/>
      <c r="H10" s="115"/>
      <c r="I10" s="115"/>
      <c r="J10" s="116"/>
      <c r="K10" s="2"/>
      <c r="L10" s="2"/>
      <c r="M10" s="2"/>
      <c r="N10" s="2"/>
      <c r="O10" s="2"/>
      <c r="P10" s="2"/>
      <c r="Q10" s="2"/>
    </row>
    <row r="11" spans="1:17" ht="33" customHeight="1" x14ac:dyDescent="0.25">
      <c r="A11" s="117" t="s">
        <v>15</v>
      </c>
      <c r="B11" s="117" t="s">
        <v>16</v>
      </c>
      <c r="C11" s="119" t="s">
        <v>17</v>
      </c>
      <c r="D11" s="119" t="s">
        <v>18</v>
      </c>
      <c r="E11" s="117" t="s">
        <v>19</v>
      </c>
      <c r="F11" s="117" t="s">
        <v>15</v>
      </c>
      <c r="G11" s="117" t="s">
        <v>16</v>
      </c>
      <c r="H11" s="119" t="s">
        <v>17</v>
      </c>
      <c r="I11" s="119" t="s">
        <v>18</v>
      </c>
      <c r="J11" s="117" t="s">
        <v>19</v>
      </c>
      <c r="K11" s="2"/>
      <c r="L11" s="147" t="s">
        <v>16</v>
      </c>
      <c r="M11" s="148" t="s">
        <v>287</v>
      </c>
      <c r="N11" s="148"/>
      <c r="O11" s="2"/>
      <c r="P11" s="2"/>
      <c r="Q11" s="2"/>
    </row>
    <row r="12" spans="1:17" ht="13.5" customHeight="1" x14ac:dyDescent="0.25">
      <c r="A12" s="118"/>
      <c r="B12" s="118"/>
      <c r="C12" s="118"/>
      <c r="D12" s="118"/>
      <c r="E12" s="118"/>
      <c r="F12" s="118"/>
      <c r="G12" s="118"/>
      <c r="H12" s="118"/>
      <c r="I12" s="118"/>
      <c r="J12" s="118"/>
      <c r="K12" s="2"/>
      <c r="L12" s="147"/>
      <c r="M12" s="7" t="s">
        <v>17</v>
      </c>
      <c r="N12" s="2" t="s">
        <v>18</v>
      </c>
      <c r="O12" s="2"/>
      <c r="P12" s="2"/>
      <c r="Q12" s="2"/>
    </row>
    <row r="13" spans="1:17" x14ac:dyDescent="0.25">
      <c r="A13" s="8">
        <v>1</v>
      </c>
      <c r="B13" s="9" t="s">
        <v>20</v>
      </c>
      <c r="C13" s="37">
        <v>0</v>
      </c>
      <c r="D13" s="10">
        <v>210</v>
      </c>
      <c r="E13" s="11">
        <f t="shared" ref="E13:E60" si="0">SUM(C13,D13)</f>
        <v>210</v>
      </c>
      <c r="F13" s="8">
        <v>49</v>
      </c>
      <c r="G13" s="12" t="s">
        <v>21</v>
      </c>
      <c r="H13" s="37">
        <v>0</v>
      </c>
      <c r="I13" s="10">
        <v>210</v>
      </c>
      <c r="J13" s="8">
        <f t="shared" ref="J13:J60" si="1">SUM(H13,I13)</f>
        <v>210</v>
      </c>
      <c r="K13" s="2"/>
      <c r="L13" s="2"/>
      <c r="M13" s="7"/>
      <c r="N13" s="7"/>
      <c r="O13" s="2"/>
      <c r="P13" s="2"/>
      <c r="Q13" s="2"/>
    </row>
    <row r="14" spans="1:17" x14ac:dyDescent="0.25">
      <c r="A14" s="8">
        <f t="shared" ref="A14:A36" si="2">A13+1</f>
        <v>2</v>
      </c>
      <c r="B14" s="9" t="s">
        <v>22</v>
      </c>
      <c r="C14" s="37">
        <v>0</v>
      </c>
      <c r="D14" s="10">
        <v>210</v>
      </c>
      <c r="E14" s="11">
        <f t="shared" si="0"/>
        <v>210</v>
      </c>
      <c r="F14" s="8">
        <f t="shared" ref="F14:F36" si="3">F13+1</f>
        <v>50</v>
      </c>
      <c r="G14" s="12" t="s">
        <v>23</v>
      </c>
      <c r="H14" s="37">
        <v>0</v>
      </c>
      <c r="I14" s="10">
        <v>210</v>
      </c>
      <c r="J14" s="8">
        <f t="shared" si="1"/>
        <v>210</v>
      </c>
      <c r="K14" s="2"/>
      <c r="L14" s="2" t="s">
        <v>20</v>
      </c>
      <c r="M14" s="7">
        <f>AVERAGE(C13:C16)</f>
        <v>0</v>
      </c>
      <c r="N14" s="7">
        <f>AVERAGE(D13:D16)</f>
        <v>210</v>
      </c>
      <c r="O14" s="2"/>
      <c r="P14" s="2"/>
      <c r="Q14" s="2"/>
    </row>
    <row r="15" spans="1:17" x14ac:dyDescent="0.25">
      <c r="A15" s="8">
        <f t="shared" si="2"/>
        <v>3</v>
      </c>
      <c r="B15" s="9" t="s">
        <v>24</v>
      </c>
      <c r="C15" s="37">
        <v>0</v>
      </c>
      <c r="D15" s="10">
        <v>210</v>
      </c>
      <c r="E15" s="11">
        <f t="shared" si="0"/>
        <v>210</v>
      </c>
      <c r="F15" s="8">
        <f t="shared" si="3"/>
        <v>51</v>
      </c>
      <c r="G15" s="12" t="s">
        <v>25</v>
      </c>
      <c r="H15" s="37">
        <v>0</v>
      </c>
      <c r="I15" s="10">
        <v>210</v>
      </c>
      <c r="J15" s="8">
        <f t="shared" si="1"/>
        <v>210</v>
      </c>
      <c r="K15" s="2"/>
      <c r="L15" s="2" t="s">
        <v>28</v>
      </c>
      <c r="M15" s="7">
        <f>AVERAGE(C17:C20)</f>
        <v>0</v>
      </c>
      <c r="N15" s="7">
        <f>AVERAGE(D17:D20)</f>
        <v>210</v>
      </c>
      <c r="O15" s="2"/>
      <c r="P15" s="2"/>
      <c r="Q15" s="2"/>
    </row>
    <row r="16" spans="1:17" x14ac:dyDescent="0.25">
      <c r="A16" s="8">
        <f t="shared" si="2"/>
        <v>4</v>
      </c>
      <c r="B16" s="9" t="s">
        <v>26</v>
      </c>
      <c r="C16" s="37">
        <v>0</v>
      </c>
      <c r="D16" s="10">
        <v>210</v>
      </c>
      <c r="E16" s="11">
        <f t="shared" si="0"/>
        <v>210</v>
      </c>
      <c r="F16" s="8">
        <f t="shared" si="3"/>
        <v>52</v>
      </c>
      <c r="G16" s="12" t="s">
        <v>27</v>
      </c>
      <c r="H16" s="37">
        <v>0</v>
      </c>
      <c r="I16" s="10">
        <v>210</v>
      </c>
      <c r="J16" s="8">
        <f t="shared" si="1"/>
        <v>210</v>
      </c>
      <c r="K16" s="2"/>
      <c r="L16" s="2" t="s">
        <v>36</v>
      </c>
      <c r="M16" s="7">
        <f>AVERAGE(C21:C24)</f>
        <v>0</v>
      </c>
      <c r="N16" s="7">
        <f>AVERAGE(D21:D24)</f>
        <v>210</v>
      </c>
      <c r="O16" s="2"/>
      <c r="P16" s="2"/>
      <c r="Q16" s="2"/>
    </row>
    <row r="17" spans="1:17" x14ac:dyDescent="0.25">
      <c r="A17" s="8">
        <f t="shared" si="2"/>
        <v>5</v>
      </c>
      <c r="B17" s="9" t="s">
        <v>28</v>
      </c>
      <c r="C17" s="37">
        <v>0</v>
      </c>
      <c r="D17" s="10">
        <v>210</v>
      </c>
      <c r="E17" s="11">
        <f t="shared" si="0"/>
        <v>210</v>
      </c>
      <c r="F17" s="8">
        <f t="shared" si="3"/>
        <v>53</v>
      </c>
      <c r="G17" s="12" t="s">
        <v>29</v>
      </c>
      <c r="H17" s="37">
        <v>0</v>
      </c>
      <c r="I17" s="10">
        <v>210</v>
      </c>
      <c r="J17" s="8">
        <f t="shared" si="1"/>
        <v>210</v>
      </c>
      <c r="K17" s="2"/>
      <c r="L17" s="2" t="s">
        <v>44</v>
      </c>
      <c r="M17" s="7">
        <f>AVERAGE(C25:C28)</f>
        <v>0</v>
      </c>
      <c r="N17" s="7">
        <f>AVERAGE(D25:D28)</f>
        <v>210</v>
      </c>
      <c r="O17" s="2"/>
      <c r="P17" s="2"/>
      <c r="Q17" s="2"/>
    </row>
    <row r="18" spans="1:17" x14ac:dyDescent="0.25">
      <c r="A18" s="8">
        <f t="shared" si="2"/>
        <v>6</v>
      </c>
      <c r="B18" s="9" t="s">
        <v>30</v>
      </c>
      <c r="C18" s="37">
        <v>0</v>
      </c>
      <c r="D18" s="10">
        <v>210</v>
      </c>
      <c r="E18" s="11">
        <f t="shared" si="0"/>
        <v>210</v>
      </c>
      <c r="F18" s="8">
        <f t="shared" si="3"/>
        <v>54</v>
      </c>
      <c r="G18" s="12" t="s">
        <v>31</v>
      </c>
      <c r="H18" s="37">
        <v>0</v>
      </c>
      <c r="I18" s="10">
        <v>210</v>
      </c>
      <c r="J18" s="8">
        <f t="shared" si="1"/>
        <v>210</v>
      </c>
      <c r="K18" s="2"/>
      <c r="L18" s="2" t="s">
        <v>52</v>
      </c>
      <c r="M18" s="7">
        <f>AVERAGE(C29:C32)</f>
        <v>0</v>
      </c>
      <c r="N18" s="7">
        <f>AVERAGE(D29:D32)</f>
        <v>210</v>
      </c>
      <c r="O18" s="2"/>
      <c r="P18" s="2"/>
      <c r="Q18" s="2"/>
    </row>
    <row r="19" spans="1:17" x14ac:dyDescent="0.25">
      <c r="A19" s="8">
        <f t="shared" si="2"/>
        <v>7</v>
      </c>
      <c r="B19" s="9" t="s">
        <v>32</v>
      </c>
      <c r="C19" s="37">
        <v>0</v>
      </c>
      <c r="D19" s="10">
        <v>210</v>
      </c>
      <c r="E19" s="11">
        <f t="shared" si="0"/>
        <v>210</v>
      </c>
      <c r="F19" s="8">
        <f t="shared" si="3"/>
        <v>55</v>
      </c>
      <c r="G19" s="12" t="s">
        <v>33</v>
      </c>
      <c r="H19" s="37">
        <v>0</v>
      </c>
      <c r="I19" s="10">
        <v>210</v>
      </c>
      <c r="J19" s="8">
        <f t="shared" si="1"/>
        <v>210</v>
      </c>
      <c r="K19" s="2"/>
      <c r="L19" s="2" t="s">
        <v>60</v>
      </c>
      <c r="M19" s="7">
        <f>AVERAGE(C33:C36)</f>
        <v>0</v>
      </c>
      <c r="N19" s="7">
        <f>AVERAGE(D33:D36)</f>
        <v>210</v>
      </c>
      <c r="O19" s="2"/>
      <c r="P19" s="2"/>
      <c r="Q19" s="2"/>
    </row>
    <row r="20" spans="1:17" x14ac:dyDescent="0.25">
      <c r="A20" s="8">
        <f t="shared" si="2"/>
        <v>8</v>
      </c>
      <c r="B20" s="9" t="s">
        <v>34</v>
      </c>
      <c r="C20" s="37">
        <v>0</v>
      </c>
      <c r="D20" s="10">
        <v>210</v>
      </c>
      <c r="E20" s="11">
        <f t="shared" si="0"/>
        <v>210</v>
      </c>
      <c r="F20" s="8">
        <f t="shared" si="3"/>
        <v>56</v>
      </c>
      <c r="G20" s="12" t="s">
        <v>35</v>
      </c>
      <c r="H20" s="37">
        <v>0</v>
      </c>
      <c r="I20" s="10">
        <v>210</v>
      </c>
      <c r="J20" s="8">
        <f t="shared" si="1"/>
        <v>210</v>
      </c>
      <c r="K20" s="2"/>
      <c r="L20" s="2" t="s">
        <v>68</v>
      </c>
      <c r="M20" s="7">
        <f>AVERAGE(C37:C40)</f>
        <v>0</v>
      </c>
      <c r="N20" s="7">
        <f>AVERAGE(D37:D40)</f>
        <v>210</v>
      </c>
      <c r="O20" s="2"/>
      <c r="P20" s="2"/>
      <c r="Q20" s="2"/>
    </row>
    <row r="21" spans="1:17" ht="15.75" customHeight="1" x14ac:dyDescent="0.25">
      <c r="A21" s="8">
        <f t="shared" si="2"/>
        <v>9</v>
      </c>
      <c r="B21" s="9" t="s">
        <v>36</v>
      </c>
      <c r="C21" s="37">
        <v>0</v>
      </c>
      <c r="D21" s="10">
        <v>210</v>
      </c>
      <c r="E21" s="11">
        <f t="shared" si="0"/>
        <v>210</v>
      </c>
      <c r="F21" s="8">
        <f t="shared" si="3"/>
        <v>57</v>
      </c>
      <c r="G21" s="12" t="s">
        <v>37</v>
      </c>
      <c r="H21" s="37">
        <v>0</v>
      </c>
      <c r="I21" s="10">
        <v>210</v>
      </c>
      <c r="J21" s="8">
        <f t="shared" si="1"/>
        <v>210</v>
      </c>
      <c r="K21" s="2"/>
      <c r="L21" s="2" t="s">
        <v>76</v>
      </c>
      <c r="M21" s="7">
        <f>AVERAGE(C41:C44)</f>
        <v>0</v>
      </c>
      <c r="N21" s="7">
        <f>AVERAGE(D41:D44)</f>
        <v>210</v>
      </c>
      <c r="O21" s="2"/>
      <c r="P21" s="2"/>
      <c r="Q21" s="2"/>
    </row>
    <row r="22" spans="1:17" ht="15.75" customHeight="1" x14ac:dyDescent="0.25">
      <c r="A22" s="8">
        <f t="shared" si="2"/>
        <v>10</v>
      </c>
      <c r="B22" s="9" t="s">
        <v>38</v>
      </c>
      <c r="C22" s="37">
        <v>0</v>
      </c>
      <c r="D22" s="10">
        <v>210</v>
      </c>
      <c r="E22" s="11">
        <f t="shared" si="0"/>
        <v>210</v>
      </c>
      <c r="F22" s="8">
        <f t="shared" si="3"/>
        <v>58</v>
      </c>
      <c r="G22" s="12" t="s">
        <v>39</v>
      </c>
      <c r="H22" s="37">
        <v>0</v>
      </c>
      <c r="I22" s="10">
        <v>210</v>
      </c>
      <c r="J22" s="8">
        <f t="shared" si="1"/>
        <v>210</v>
      </c>
      <c r="K22" s="2"/>
      <c r="L22" s="2" t="s">
        <v>84</v>
      </c>
      <c r="M22" s="7">
        <f>AVERAGE(C45:C48)</f>
        <v>0</v>
      </c>
      <c r="N22" s="7">
        <f>AVERAGE(D45:D48)</f>
        <v>210</v>
      </c>
      <c r="O22" s="2"/>
      <c r="P22" s="2"/>
      <c r="Q22" s="2"/>
    </row>
    <row r="23" spans="1:17" ht="15.75" customHeight="1" x14ac:dyDescent="0.25">
      <c r="A23" s="8">
        <f t="shared" si="2"/>
        <v>11</v>
      </c>
      <c r="B23" s="9" t="s">
        <v>40</v>
      </c>
      <c r="C23" s="37">
        <v>0</v>
      </c>
      <c r="D23" s="10">
        <v>210</v>
      </c>
      <c r="E23" s="11">
        <f t="shared" si="0"/>
        <v>210</v>
      </c>
      <c r="F23" s="8">
        <f t="shared" si="3"/>
        <v>59</v>
      </c>
      <c r="G23" s="12" t="s">
        <v>41</v>
      </c>
      <c r="H23" s="37">
        <v>0</v>
      </c>
      <c r="I23" s="10">
        <v>210</v>
      </c>
      <c r="J23" s="8">
        <f t="shared" si="1"/>
        <v>210</v>
      </c>
      <c r="K23" s="2"/>
      <c r="L23" s="2" t="s">
        <v>92</v>
      </c>
      <c r="M23" s="7">
        <f>AVERAGE(C49:C52)</f>
        <v>0</v>
      </c>
      <c r="N23" s="7">
        <f>AVERAGE(D49:D52)</f>
        <v>210</v>
      </c>
      <c r="O23" s="2"/>
      <c r="P23" s="2"/>
      <c r="Q23" s="2"/>
    </row>
    <row r="24" spans="1:17" ht="15.75" customHeight="1" x14ac:dyDescent="0.25">
      <c r="A24" s="8">
        <f t="shared" si="2"/>
        <v>12</v>
      </c>
      <c r="B24" s="9" t="s">
        <v>42</v>
      </c>
      <c r="C24" s="37">
        <v>0</v>
      </c>
      <c r="D24" s="10">
        <v>210</v>
      </c>
      <c r="E24" s="11">
        <f t="shared" si="0"/>
        <v>210</v>
      </c>
      <c r="F24" s="8">
        <f t="shared" si="3"/>
        <v>60</v>
      </c>
      <c r="G24" s="12" t="s">
        <v>43</v>
      </c>
      <c r="H24" s="37">
        <v>0</v>
      </c>
      <c r="I24" s="10">
        <v>210</v>
      </c>
      <c r="J24" s="8">
        <f t="shared" si="1"/>
        <v>210</v>
      </c>
      <c r="K24" s="2"/>
      <c r="L24" s="13" t="s">
        <v>100</v>
      </c>
      <c r="M24" s="7">
        <f>AVERAGE(C53:C56)</f>
        <v>0</v>
      </c>
      <c r="N24" s="7">
        <f>AVERAGE(D53:D56)</f>
        <v>210</v>
      </c>
      <c r="O24" s="2"/>
      <c r="P24" s="2"/>
      <c r="Q24" s="2"/>
    </row>
    <row r="25" spans="1:17" ht="15.75" customHeight="1" x14ac:dyDescent="0.25">
      <c r="A25" s="8">
        <f t="shared" si="2"/>
        <v>13</v>
      </c>
      <c r="B25" s="9" t="s">
        <v>44</v>
      </c>
      <c r="C25" s="37">
        <v>0</v>
      </c>
      <c r="D25" s="10">
        <v>210</v>
      </c>
      <c r="E25" s="11">
        <f t="shared" si="0"/>
        <v>210</v>
      </c>
      <c r="F25" s="8">
        <f t="shared" si="3"/>
        <v>61</v>
      </c>
      <c r="G25" s="12" t="s">
        <v>45</v>
      </c>
      <c r="H25" s="37">
        <v>0</v>
      </c>
      <c r="I25" s="10">
        <v>210</v>
      </c>
      <c r="J25" s="8">
        <f t="shared" si="1"/>
        <v>210</v>
      </c>
      <c r="K25" s="2"/>
      <c r="L25" s="16" t="s">
        <v>108</v>
      </c>
      <c r="M25" s="7">
        <f>AVERAGE(C57:C60)</f>
        <v>0</v>
      </c>
      <c r="N25" s="7">
        <f>AVERAGE(D57:D60)</f>
        <v>210</v>
      </c>
      <c r="O25" s="2"/>
      <c r="P25" s="2"/>
      <c r="Q25" s="2"/>
    </row>
    <row r="26" spans="1:17" ht="15.75" customHeight="1" x14ac:dyDescent="0.25">
      <c r="A26" s="8">
        <f t="shared" si="2"/>
        <v>14</v>
      </c>
      <c r="B26" s="9" t="s">
        <v>46</v>
      </c>
      <c r="C26" s="37">
        <v>0</v>
      </c>
      <c r="D26" s="10">
        <v>210</v>
      </c>
      <c r="E26" s="11">
        <f t="shared" si="0"/>
        <v>210</v>
      </c>
      <c r="F26" s="8">
        <f t="shared" si="3"/>
        <v>62</v>
      </c>
      <c r="G26" s="12" t="s">
        <v>47</v>
      </c>
      <c r="H26" s="37">
        <v>0</v>
      </c>
      <c r="I26" s="10">
        <v>210</v>
      </c>
      <c r="J26" s="8">
        <f t="shared" si="1"/>
        <v>210</v>
      </c>
      <c r="K26" s="2"/>
      <c r="L26" s="16" t="s">
        <v>21</v>
      </c>
      <c r="M26" s="7">
        <f>AVERAGE(H13:H16)</f>
        <v>0</v>
      </c>
      <c r="N26" s="7">
        <f>AVERAGE(I13:I16)</f>
        <v>210</v>
      </c>
      <c r="O26" s="2"/>
      <c r="P26" s="2"/>
      <c r="Q26" s="2"/>
    </row>
    <row r="27" spans="1:17" ht="15.75" customHeight="1" x14ac:dyDescent="0.25">
      <c r="A27" s="8">
        <f t="shared" si="2"/>
        <v>15</v>
      </c>
      <c r="B27" s="9" t="s">
        <v>48</v>
      </c>
      <c r="C27" s="37">
        <v>0</v>
      </c>
      <c r="D27" s="10">
        <v>210</v>
      </c>
      <c r="E27" s="11">
        <f t="shared" si="0"/>
        <v>210</v>
      </c>
      <c r="F27" s="8">
        <f t="shared" si="3"/>
        <v>63</v>
      </c>
      <c r="G27" s="12" t="s">
        <v>49</v>
      </c>
      <c r="H27" s="37">
        <v>0</v>
      </c>
      <c r="I27" s="10">
        <v>210</v>
      </c>
      <c r="J27" s="8">
        <f t="shared" si="1"/>
        <v>210</v>
      </c>
      <c r="K27" s="2"/>
      <c r="L27" s="24" t="s">
        <v>29</v>
      </c>
      <c r="M27" s="7">
        <f>AVERAGE(H17:H20)</f>
        <v>0</v>
      </c>
      <c r="N27" s="7">
        <f>AVERAGE(I17:I20)</f>
        <v>210</v>
      </c>
      <c r="O27" s="2"/>
      <c r="P27" s="2"/>
      <c r="Q27" s="2"/>
    </row>
    <row r="28" spans="1:17" ht="15.75" customHeight="1" x14ac:dyDescent="0.25">
      <c r="A28" s="8">
        <f t="shared" si="2"/>
        <v>16</v>
      </c>
      <c r="B28" s="9" t="s">
        <v>50</v>
      </c>
      <c r="C28" s="37">
        <v>0</v>
      </c>
      <c r="D28" s="10">
        <v>210</v>
      </c>
      <c r="E28" s="11">
        <f t="shared" si="0"/>
        <v>210</v>
      </c>
      <c r="F28" s="8">
        <f t="shared" si="3"/>
        <v>64</v>
      </c>
      <c r="G28" s="12" t="s">
        <v>51</v>
      </c>
      <c r="H28" s="37">
        <v>0</v>
      </c>
      <c r="I28" s="10">
        <v>210</v>
      </c>
      <c r="J28" s="8">
        <f t="shared" si="1"/>
        <v>210</v>
      </c>
      <c r="K28" s="2"/>
      <c r="L28" s="2" t="s">
        <v>37</v>
      </c>
      <c r="M28" s="7">
        <f>AVERAGE(H21:H24)</f>
        <v>0</v>
      </c>
      <c r="N28" s="7">
        <f>AVERAGE(I21:I24)</f>
        <v>210</v>
      </c>
      <c r="O28" s="2"/>
      <c r="P28" s="2"/>
      <c r="Q28" s="2"/>
    </row>
    <row r="29" spans="1:17" ht="15.75" customHeight="1" x14ac:dyDescent="0.25">
      <c r="A29" s="8">
        <f t="shared" si="2"/>
        <v>17</v>
      </c>
      <c r="B29" s="9" t="s">
        <v>52</v>
      </c>
      <c r="C29" s="37">
        <v>0</v>
      </c>
      <c r="D29" s="10">
        <v>210</v>
      </c>
      <c r="E29" s="11">
        <f t="shared" si="0"/>
        <v>210</v>
      </c>
      <c r="F29" s="8">
        <f t="shared" si="3"/>
        <v>65</v>
      </c>
      <c r="G29" s="12" t="s">
        <v>53</v>
      </c>
      <c r="H29" s="37">
        <v>0</v>
      </c>
      <c r="I29" s="10">
        <v>210</v>
      </c>
      <c r="J29" s="8">
        <f t="shared" si="1"/>
        <v>210</v>
      </c>
      <c r="K29" s="2"/>
      <c r="L29" s="2" t="s">
        <v>45</v>
      </c>
      <c r="M29" s="7">
        <f>AVERAGE(H25:H28)</f>
        <v>0</v>
      </c>
      <c r="N29" s="7">
        <f>AVERAGE(I25:I28)</f>
        <v>210</v>
      </c>
      <c r="O29" s="2"/>
      <c r="P29" s="2"/>
      <c r="Q29" s="2"/>
    </row>
    <row r="30" spans="1:17" ht="15.75" customHeight="1" x14ac:dyDescent="0.25">
      <c r="A30" s="8">
        <f t="shared" si="2"/>
        <v>18</v>
      </c>
      <c r="B30" s="9" t="s">
        <v>54</v>
      </c>
      <c r="C30" s="37">
        <v>0</v>
      </c>
      <c r="D30" s="10">
        <v>210</v>
      </c>
      <c r="E30" s="11">
        <f t="shared" si="0"/>
        <v>210</v>
      </c>
      <c r="F30" s="8">
        <f t="shared" si="3"/>
        <v>66</v>
      </c>
      <c r="G30" s="12" t="s">
        <v>55</v>
      </c>
      <c r="H30" s="37">
        <v>0</v>
      </c>
      <c r="I30" s="10">
        <v>210</v>
      </c>
      <c r="J30" s="8">
        <f t="shared" si="1"/>
        <v>210</v>
      </c>
      <c r="K30" s="2"/>
      <c r="L30" s="2" t="s">
        <v>53</v>
      </c>
      <c r="M30" s="7">
        <f>AVERAGE(H29:H32)</f>
        <v>0</v>
      </c>
      <c r="N30" s="7">
        <f>AVERAGE(I29:I32)</f>
        <v>210</v>
      </c>
      <c r="O30" s="2"/>
      <c r="P30" s="2"/>
      <c r="Q30" s="2"/>
    </row>
    <row r="31" spans="1:17" ht="15.75" customHeight="1" x14ac:dyDescent="0.25">
      <c r="A31" s="8">
        <f t="shared" si="2"/>
        <v>19</v>
      </c>
      <c r="B31" s="9" t="s">
        <v>56</v>
      </c>
      <c r="C31" s="37">
        <v>0</v>
      </c>
      <c r="D31" s="10">
        <v>210</v>
      </c>
      <c r="E31" s="11">
        <f t="shared" si="0"/>
        <v>210</v>
      </c>
      <c r="F31" s="8">
        <f t="shared" si="3"/>
        <v>67</v>
      </c>
      <c r="G31" s="12" t="s">
        <v>57</v>
      </c>
      <c r="H31" s="37">
        <v>0</v>
      </c>
      <c r="I31" s="10">
        <v>210</v>
      </c>
      <c r="J31" s="8">
        <f t="shared" si="1"/>
        <v>210</v>
      </c>
      <c r="K31" s="2"/>
      <c r="L31" s="2" t="s">
        <v>61</v>
      </c>
      <c r="M31" s="7">
        <f>AVERAGE(H33:H36)</f>
        <v>0</v>
      </c>
      <c r="N31" s="7">
        <f>AVERAGE(I33:I36)</f>
        <v>210</v>
      </c>
      <c r="O31" s="2"/>
      <c r="P31" s="2"/>
      <c r="Q31" s="2"/>
    </row>
    <row r="32" spans="1:17" ht="15.75" customHeight="1" x14ac:dyDescent="0.25">
      <c r="A32" s="8">
        <f t="shared" si="2"/>
        <v>20</v>
      </c>
      <c r="B32" s="9" t="s">
        <v>58</v>
      </c>
      <c r="C32" s="37">
        <v>0</v>
      </c>
      <c r="D32" s="10">
        <v>210</v>
      </c>
      <c r="E32" s="11">
        <f t="shared" si="0"/>
        <v>210</v>
      </c>
      <c r="F32" s="8">
        <f t="shared" si="3"/>
        <v>68</v>
      </c>
      <c r="G32" s="12" t="s">
        <v>59</v>
      </c>
      <c r="H32" s="37">
        <v>0</v>
      </c>
      <c r="I32" s="10">
        <v>210</v>
      </c>
      <c r="J32" s="8">
        <f t="shared" si="1"/>
        <v>210</v>
      </c>
      <c r="K32" s="2"/>
      <c r="L32" s="2" t="s">
        <v>69</v>
      </c>
      <c r="M32" s="7">
        <f>AVERAGE(H37:H40)</f>
        <v>0</v>
      </c>
      <c r="N32" s="7">
        <f>AVERAGE(I37:I40)</f>
        <v>210</v>
      </c>
      <c r="O32" s="2"/>
      <c r="P32" s="2"/>
      <c r="Q32" s="2"/>
    </row>
    <row r="33" spans="1:17" ht="15.75" customHeight="1" x14ac:dyDescent="0.25">
      <c r="A33" s="8">
        <f t="shared" si="2"/>
        <v>21</v>
      </c>
      <c r="B33" s="9" t="s">
        <v>60</v>
      </c>
      <c r="C33" s="37">
        <v>0</v>
      </c>
      <c r="D33" s="10">
        <v>210</v>
      </c>
      <c r="E33" s="11">
        <f t="shared" si="0"/>
        <v>210</v>
      </c>
      <c r="F33" s="8">
        <f t="shared" si="3"/>
        <v>69</v>
      </c>
      <c r="G33" s="12" t="s">
        <v>61</v>
      </c>
      <c r="H33" s="37">
        <v>0</v>
      </c>
      <c r="I33" s="10">
        <v>210</v>
      </c>
      <c r="J33" s="8">
        <f t="shared" si="1"/>
        <v>210</v>
      </c>
      <c r="K33" s="2"/>
      <c r="L33" s="2" t="s">
        <v>77</v>
      </c>
      <c r="M33" s="7">
        <f>AVERAGE(H41:H44)</f>
        <v>0</v>
      </c>
      <c r="N33" s="7">
        <f>AVERAGE(I41:I44)</f>
        <v>210</v>
      </c>
      <c r="O33" s="2"/>
      <c r="P33" s="2"/>
      <c r="Q33" s="2"/>
    </row>
    <row r="34" spans="1:17" ht="15.75" customHeight="1" x14ac:dyDescent="0.25">
      <c r="A34" s="8">
        <f t="shared" si="2"/>
        <v>22</v>
      </c>
      <c r="B34" s="9" t="s">
        <v>62</v>
      </c>
      <c r="C34" s="37">
        <v>0</v>
      </c>
      <c r="D34" s="10">
        <v>210</v>
      </c>
      <c r="E34" s="11">
        <f t="shared" si="0"/>
        <v>210</v>
      </c>
      <c r="F34" s="8">
        <f t="shared" si="3"/>
        <v>70</v>
      </c>
      <c r="G34" s="12" t="s">
        <v>63</v>
      </c>
      <c r="H34" s="37">
        <v>0</v>
      </c>
      <c r="I34" s="10">
        <v>210</v>
      </c>
      <c r="J34" s="8">
        <f t="shared" si="1"/>
        <v>210</v>
      </c>
      <c r="K34" s="2"/>
      <c r="L34" s="2" t="s">
        <v>85</v>
      </c>
      <c r="M34" s="7">
        <f>AVERAGE(H45:H48)</f>
        <v>0</v>
      </c>
      <c r="N34" s="7">
        <f>AVERAGE(I45:I48)</f>
        <v>210</v>
      </c>
      <c r="O34" s="2"/>
      <c r="P34" s="2"/>
      <c r="Q34" s="2"/>
    </row>
    <row r="35" spans="1:17" ht="15.75" customHeight="1" x14ac:dyDescent="0.25">
      <c r="A35" s="8">
        <f t="shared" si="2"/>
        <v>23</v>
      </c>
      <c r="B35" s="9" t="s">
        <v>64</v>
      </c>
      <c r="C35" s="37">
        <v>0</v>
      </c>
      <c r="D35" s="10">
        <v>210</v>
      </c>
      <c r="E35" s="11">
        <f t="shared" si="0"/>
        <v>210</v>
      </c>
      <c r="F35" s="8">
        <f t="shared" si="3"/>
        <v>71</v>
      </c>
      <c r="G35" s="12" t="s">
        <v>65</v>
      </c>
      <c r="H35" s="37">
        <v>0</v>
      </c>
      <c r="I35" s="10">
        <v>210</v>
      </c>
      <c r="J35" s="8">
        <f t="shared" si="1"/>
        <v>210</v>
      </c>
      <c r="K35" s="2"/>
      <c r="L35" s="2" t="s">
        <v>93</v>
      </c>
      <c r="M35" s="7">
        <f>AVERAGE(H49:H52)</f>
        <v>0</v>
      </c>
      <c r="N35" s="7">
        <f>AVERAGE(I49:I52)</f>
        <v>210</v>
      </c>
      <c r="O35" s="2"/>
      <c r="P35" s="2"/>
      <c r="Q35" s="2"/>
    </row>
    <row r="36" spans="1:17" ht="15.75" customHeight="1" x14ac:dyDescent="0.25">
      <c r="A36" s="8">
        <f t="shared" si="2"/>
        <v>24</v>
      </c>
      <c r="B36" s="9" t="s">
        <v>66</v>
      </c>
      <c r="C36" s="37">
        <v>0</v>
      </c>
      <c r="D36" s="10">
        <v>210</v>
      </c>
      <c r="E36" s="11">
        <f t="shared" si="0"/>
        <v>210</v>
      </c>
      <c r="F36" s="8">
        <f t="shared" si="3"/>
        <v>72</v>
      </c>
      <c r="G36" s="12" t="s">
        <v>67</v>
      </c>
      <c r="H36" s="37">
        <v>0</v>
      </c>
      <c r="I36" s="10">
        <v>210</v>
      </c>
      <c r="J36" s="8">
        <f t="shared" si="1"/>
        <v>210</v>
      </c>
      <c r="K36" s="2"/>
      <c r="L36" s="100" t="s">
        <v>101</v>
      </c>
      <c r="M36" s="7">
        <f>AVERAGE(H53:H56)</f>
        <v>0</v>
      </c>
      <c r="N36" s="7">
        <f>AVERAGE(I53:I56)</f>
        <v>210</v>
      </c>
      <c r="O36" s="2"/>
      <c r="P36" s="2"/>
      <c r="Q36" s="2"/>
    </row>
    <row r="37" spans="1:17" ht="15.75" customHeight="1" x14ac:dyDescent="0.25">
      <c r="A37" s="8">
        <v>25</v>
      </c>
      <c r="B37" s="9" t="s">
        <v>68</v>
      </c>
      <c r="C37" s="37">
        <v>0</v>
      </c>
      <c r="D37" s="10">
        <v>210</v>
      </c>
      <c r="E37" s="11">
        <f t="shared" si="0"/>
        <v>210</v>
      </c>
      <c r="F37" s="8">
        <v>73</v>
      </c>
      <c r="G37" s="12" t="s">
        <v>69</v>
      </c>
      <c r="H37" s="37">
        <v>0</v>
      </c>
      <c r="I37" s="10">
        <v>210</v>
      </c>
      <c r="J37" s="8">
        <f t="shared" si="1"/>
        <v>210</v>
      </c>
      <c r="K37" s="2"/>
      <c r="L37" s="100" t="s">
        <v>109</v>
      </c>
      <c r="M37" s="7">
        <f>AVERAGE(H57:H60)</f>
        <v>0</v>
      </c>
      <c r="N37" s="7">
        <f>AVERAGE(I57:I60)</f>
        <v>210</v>
      </c>
      <c r="O37" s="2"/>
      <c r="P37" s="2"/>
      <c r="Q37" s="2"/>
    </row>
    <row r="38" spans="1:17" ht="15.75" customHeight="1" x14ac:dyDescent="0.25">
      <c r="A38" s="8">
        <f t="shared" ref="A38:A60" si="4">A37+1</f>
        <v>26</v>
      </c>
      <c r="B38" s="9" t="s">
        <v>70</v>
      </c>
      <c r="C38" s="37">
        <v>0</v>
      </c>
      <c r="D38" s="10">
        <v>210</v>
      </c>
      <c r="E38" s="8">
        <f t="shared" si="0"/>
        <v>210</v>
      </c>
      <c r="F38" s="8">
        <f t="shared" ref="F38:F60" si="5">F37+1</f>
        <v>74</v>
      </c>
      <c r="G38" s="12" t="s">
        <v>71</v>
      </c>
      <c r="H38" s="37">
        <v>0</v>
      </c>
      <c r="I38" s="10">
        <v>210</v>
      </c>
      <c r="J38" s="8">
        <f t="shared" si="1"/>
        <v>210</v>
      </c>
      <c r="K38" s="2"/>
      <c r="L38" s="100" t="s">
        <v>288</v>
      </c>
      <c r="M38" s="100">
        <f>AVERAGE(M14:M37)</f>
        <v>0</v>
      </c>
      <c r="N38" s="100">
        <f>AVERAGE(N14:N37)</f>
        <v>210</v>
      </c>
      <c r="O38" s="2"/>
      <c r="P38" s="2"/>
      <c r="Q38" s="2"/>
    </row>
    <row r="39" spans="1:17" ht="15.75" customHeight="1" x14ac:dyDescent="0.25">
      <c r="A39" s="8">
        <f t="shared" si="4"/>
        <v>27</v>
      </c>
      <c r="B39" s="9" t="s">
        <v>72</v>
      </c>
      <c r="C39" s="37">
        <v>0</v>
      </c>
      <c r="D39" s="10">
        <v>210</v>
      </c>
      <c r="E39" s="8">
        <f t="shared" si="0"/>
        <v>210</v>
      </c>
      <c r="F39" s="8">
        <f t="shared" si="5"/>
        <v>75</v>
      </c>
      <c r="G39" s="12" t="s">
        <v>73</v>
      </c>
      <c r="H39" s="37">
        <v>0</v>
      </c>
      <c r="I39" s="10">
        <v>210</v>
      </c>
      <c r="J39" s="8">
        <f t="shared" si="1"/>
        <v>210</v>
      </c>
      <c r="K39" s="2"/>
      <c r="L39" s="2"/>
      <c r="M39" s="2"/>
      <c r="N39" s="2"/>
      <c r="O39" s="2"/>
      <c r="P39" s="2"/>
      <c r="Q39" s="2"/>
    </row>
    <row r="40" spans="1:17" ht="15.75" customHeight="1" x14ac:dyDescent="0.25">
      <c r="A40" s="8">
        <f t="shared" si="4"/>
        <v>28</v>
      </c>
      <c r="B40" s="9" t="s">
        <v>74</v>
      </c>
      <c r="C40" s="37">
        <v>0</v>
      </c>
      <c r="D40" s="10">
        <v>210</v>
      </c>
      <c r="E40" s="8">
        <f t="shared" si="0"/>
        <v>210</v>
      </c>
      <c r="F40" s="8">
        <f t="shared" si="5"/>
        <v>76</v>
      </c>
      <c r="G40" s="12" t="s">
        <v>75</v>
      </c>
      <c r="H40" s="37">
        <v>0</v>
      </c>
      <c r="I40" s="10">
        <v>210</v>
      </c>
      <c r="J40" s="8">
        <f t="shared" si="1"/>
        <v>210</v>
      </c>
      <c r="K40" s="2"/>
      <c r="L40" s="2"/>
      <c r="M40" s="2"/>
      <c r="N40" s="2"/>
      <c r="O40" s="2"/>
      <c r="P40" s="2"/>
      <c r="Q40" s="2"/>
    </row>
    <row r="41" spans="1:17" ht="15.75" customHeight="1" x14ac:dyDescent="0.25">
      <c r="A41" s="8">
        <f t="shared" si="4"/>
        <v>29</v>
      </c>
      <c r="B41" s="9" t="s">
        <v>76</v>
      </c>
      <c r="C41" s="37">
        <v>0</v>
      </c>
      <c r="D41" s="10">
        <v>210</v>
      </c>
      <c r="E41" s="8">
        <f t="shared" si="0"/>
        <v>210</v>
      </c>
      <c r="F41" s="8">
        <f t="shared" si="5"/>
        <v>77</v>
      </c>
      <c r="G41" s="12" t="s">
        <v>77</v>
      </c>
      <c r="H41" s="37">
        <v>0</v>
      </c>
      <c r="I41" s="10">
        <v>210</v>
      </c>
      <c r="J41" s="8">
        <f t="shared" si="1"/>
        <v>210</v>
      </c>
      <c r="K41" s="2"/>
      <c r="L41" s="2"/>
      <c r="M41" s="2"/>
      <c r="N41" s="2"/>
      <c r="O41" s="2"/>
      <c r="P41" s="2"/>
      <c r="Q41" s="2"/>
    </row>
    <row r="42" spans="1:17" ht="15.75" customHeight="1" x14ac:dyDescent="0.25">
      <c r="A42" s="8">
        <f t="shared" si="4"/>
        <v>30</v>
      </c>
      <c r="B42" s="9" t="s">
        <v>78</v>
      </c>
      <c r="C42" s="37">
        <v>0</v>
      </c>
      <c r="D42" s="10">
        <v>210</v>
      </c>
      <c r="E42" s="8">
        <f t="shared" si="0"/>
        <v>210</v>
      </c>
      <c r="F42" s="8">
        <f t="shared" si="5"/>
        <v>78</v>
      </c>
      <c r="G42" s="12" t="s">
        <v>79</v>
      </c>
      <c r="H42" s="37">
        <v>0</v>
      </c>
      <c r="I42" s="10">
        <v>210</v>
      </c>
      <c r="J42" s="8">
        <f t="shared" si="1"/>
        <v>210</v>
      </c>
      <c r="K42" s="2"/>
      <c r="L42" s="2"/>
      <c r="M42" s="2"/>
      <c r="N42" s="2"/>
      <c r="O42" s="2"/>
      <c r="P42" s="2"/>
      <c r="Q42" s="2"/>
    </row>
    <row r="43" spans="1:17" ht="15.75" customHeight="1" x14ac:dyDescent="0.25">
      <c r="A43" s="8">
        <f t="shared" si="4"/>
        <v>31</v>
      </c>
      <c r="B43" s="9" t="s">
        <v>80</v>
      </c>
      <c r="C43" s="37">
        <v>0</v>
      </c>
      <c r="D43" s="10">
        <v>210</v>
      </c>
      <c r="E43" s="8">
        <f t="shared" si="0"/>
        <v>210</v>
      </c>
      <c r="F43" s="8">
        <f t="shared" si="5"/>
        <v>79</v>
      </c>
      <c r="G43" s="12" t="s">
        <v>81</v>
      </c>
      <c r="H43" s="37">
        <v>0</v>
      </c>
      <c r="I43" s="10">
        <v>210</v>
      </c>
      <c r="J43" s="8">
        <f t="shared" si="1"/>
        <v>210</v>
      </c>
      <c r="K43" s="2"/>
      <c r="L43" s="2"/>
      <c r="M43" s="2"/>
      <c r="N43" s="2"/>
      <c r="O43" s="2"/>
      <c r="P43" s="2"/>
      <c r="Q43" s="2"/>
    </row>
    <row r="44" spans="1:17" ht="15.75" customHeight="1" x14ac:dyDescent="0.25">
      <c r="A44" s="8">
        <f t="shared" si="4"/>
        <v>32</v>
      </c>
      <c r="B44" s="9" t="s">
        <v>82</v>
      </c>
      <c r="C44" s="37">
        <v>0</v>
      </c>
      <c r="D44" s="10">
        <v>210</v>
      </c>
      <c r="E44" s="8">
        <f t="shared" si="0"/>
        <v>210</v>
      </c>
      <c r="F44" s="8">
        <f t="shared" si="5"/>
        <v>80</v>
      </c>
      <c r="G44" s="12" t="s">
        <v>83</v>
      </c>
      <c r="H44" s="37">
        <v>0</v>
      </c>
      <c r="I44" s="10">
        <v>210</v>
      </c>
      <c r="J44" s="8">
        <f t="shared" si="1"/>
        <v>210</v>
      </c>
      <c r="K44" s="2"/>
      <c r="L44" s="2"/>
      <c r="M44" s="2"/>
      <c r="N44" s="2"/>
      <c r="O44" s="2"/>
      <c r="P44" s="2"/>
      <c r="Q44" s="2"/>
    </row>
    <row r="45" spans="1:17" ht="15.75" customHeight="1" x14ac:dyDescent="0.25">
      <c r="A45" s="8">
        <f t="shared" si="4"/>
        <v>33</v>
      </c>
      <c r="B45" s="9" t="s">
        <v>84</v>
      </c>
      <c r="C45" s="37">
        <v>0</v>
      </c>
      <c r="D45" s="10">
        <v>210</v>
      </c>
      <c r="E45" s="8">
        <f t="shared" si="0"/>
        <v>210</v>
      </c>
      <c r="F45" s="8">
        <f t="shared" si="5"/>
        <v>81</v>
      </c>
      <c r="G45" s="12" t="s">
        <v>85</v>
      </c>
      <c r="H45" s="37">
        <v>0</v>
      </c>
      <c r="I45" s="10">
        <v>210</v>
      </c>
      <c r="J45" s="8">
        <f t="shared" si="1"/>
        <v>210</v>
      </c>
      <c r="K45" s="2"/>
      <c r="L45" s="2"/>
      <c r="M45" s="2"/>
      <c r="N45" s="2"/>
      <c r="O45" s="2"/>
      <c r="P45" s="2"/>
      <c r="Q45" s="2"/>
    </row>
    <row r="46" spans="1:17" ht="15.75" customHeight="1" x14ac:dyDescent="0.25">
      <c r="A46" s="8">
        <f t="shared" si="4"/>
        <v>34</v>
      </c>
      <c r="B46" s="9" t="s">
        <v>86</v>
      </c>
      <c r="C46" s="37">
        <v>0</v>
      </c>
      <c r="D46" s="10">
        <v>210</v>
      </c>
      <c r="E46" s="8">
        <f t="shared" si="0"/>
        <v>210</v>
      </c>
      <c r="F46" s="8">
        <f t="shared" si="5"/>
        <v>82</v>
      </c>
      <c r="G46" s="12" t="s">
        <v>87</v>
      </c>
      <c r="H46" s="37">
        <v>0</v>
      </c>
      <c r="I46" s="10">
        <v>210</v>
      </c>
      <c r="J46" s="8">
        <f t="shared" si="1"/>
        <v>210</v>
      </c>
      <c r="K46" s="2"/>
      <c r="L46" s="2"/>
      <c r="M46" s="2"/>
      <c r="N46" s="2"/>
      <c r="O46" s="2"/>
      <c r="P46" s="2"/>
      <c r="Q46" s="2"/>
    </row>
    <row r="47" spans="1:17" ht="15.75" customHeight="1" x14ac:dyDescent="0.25">
      <c r="A47" s="8">
        <f t="shared" si="4"/>
        <v>35</v>
      </c>
      <c r="B47" s="9" t="s">
        <v>88</v>
      </c>
      <c r="C47" s="37">
        <v>0</v>
      </c>
      <c r="D47" s="10">
        <v>210</v>
      </c>
      <c r="E47" s="8">
        <f t="shared" si="0"/>
        <v>210</v>
      </c>
      <c r="F47" s="8">
        <f t="shared" si="5"/>
        <v>83</v>
      </c>
      <c r="G47" s="12" t="s">
        <v>89</v>
      </c>
      <c r="H47" s="37">
        <v>0</v>
      </c>
      <c r="I47" s="10">
        <v>210</v>
      </c>
      <c r="J47" s="8">
        <f t="shared" si="1"/>
        <v>210</v>
      </c>
      <c r="K47" s="2"/>
      <c r="L47" s="2"/>
      <c r="M47" s="2"/>
      <c r="N47" s="2"/>
      <c r="O47" s="2"/>
      <c r="P47" s="2"/>
      <c r="Q47" s="2"/>
    </row>
    <row r="48" spans="1:17" ht="15.75" customHeight="1" x14ac:dyDescent="0.25">
      <c r="A48" s="8">
        <f t="shared" si="4"/>
        <v>36</v>
      </c>
      <c r="B48" s="9" t="s">
        <v>90</v>
      </c>
      <c r="C48" s="37">
        <v>0</v>
      </c>
      <c r="D48" s="10">
        <v>210</v>
      </c>
      <c r="E48" s="8">
        <f t="shared" si="0"/>
        <v>210</v>
      </c>
      <c r="F48" s="8">
        <f t="shared" si="5"/>
        <v>84</v>
      </c>
      <c r="G48" s="12" t="s">
        <v>91</v>
      </c>
      <c r="H48" s="37">
        <v>0</v>
      </c>
      <c r="I48" s="10">
        <v>210</v>
      </c>
      <c r="J48" s="8">
        <f t="shared" si="1"/>
        <v>210</v>
      </c>
      <c r="K48" s="2"/>
      <c r="L48" s="2"/>
      <c r="M48" s="2"/>
      <c r="N48" s="2"/>
      <c r="O48" s="2"/>
      <c r="P48" s="2"/>
      <c r="Q48" s="2"/>
    </row>
    <row r="49" spans="1:17" ht="15.75" customHeight="1" x14ac:dyDescent="0.25">
      <c r="A49" s="8">
        <f t="shared" si="4"/>
        <v>37</v>
      </c>
      <c r="B49" s="9" t="s">
        <v>92</v>
      </c>
      <c r="C49" s="37">
        <v>0</v>
      </c>
      <c r="D49" s="10">
        <v>210</v>
      </c>
      <c r="E49" s="8">
        <f t="shared" si="0"/>
        <v>210</v>
      </c>
      <c r="F49" s="8">
        <f t="shared" si="5"/>
        <v>85</v>
      </c>
      <c r="G49" s="12" t="s">
        <v>93</v>
      </c>
      <c r="H49" s="37">
        <v>0</v>
      </c>
      <c r="I49" s="10">
        <v>210</v>
      </c>
      <c r="J49" s="8">
        <f t="shared" si="1"/>
        <v>210</v>
      </c>
      <c r="K49" s="2"/>
      <c r="L49" s="2"/>
      <c r="M49" s="2"/>
      <c r="N49" s="2"/>
      <c r="O49" s="2"/>
      <c r="P49" s="2"/>
      <c r="Q49" s="2"/>
    </row>
    <row r="50" spans="1:17" ht="15.75" customHeight="1" x14ac:dyDescent="0.25">
      <c r="A50" s="8">
        <f t="shared" si="4"/>
        <v>38</v>
      </c>
      <c r="B50" s="12" t="s">
        <v>94</v>
      </c>
      <c r="C50" s="37">
        <v>0</v>
      </c>
      <c r="D50" s="10">
        <v>210</v>
      </c>
      <c r="E50" s="8">
        <f t="shared" si="0"/>
        <v>210</v>
      </c>
      <c r="F50" s="8">
        <f t="shared" si="5"/>
        <v>86</v>
      </c>
      <c r="G50" s="12" t="s">
        <v>95</v>
      </c>
      <c r="H50" s="37">
        <v>0</v>
      </c>
      <c r="I50" s="10">
        <v>210</v>
      </c>
      <c r="J50" s="8">
        <f t="shared" si="1"/>
        <v>210</v>
      </c>
      <c r="K50" s="2"/>
      <c r="L50" s="2"/>
      <c r="M50" s="2"/>
      <c r="N50" s="2"/>
      <c r="O50" s="2"/>
      <c r="P50" s="2"/>
      <c r="Q50" s="2"/>
    </row>
    <row r="51" spans="1:17" ht="15.75" customHeight="1" x14ac:dyDescent="0.25">
      <c r="A51" s="8">
        <f t="shared" si="4"/>
        <v>39</v>
      </c>
      <c r="B51" s="12" t="s">
        <v>96</v>
      </c>
      <c r="C51" s="37">
        <v>0</v>
      </c>
      <c r="D51" s="10">
        <v>210</v>
      </c>
      <c r="E51" s="8">
        <f t="shared" si="0"/>
        <v>210</v>
      </c>
      <c r="F51" s="8">
        <f t="shared" si="5"/>
        <v>87</v>
      </c>
      <c r="G51" s="12" t="s">
        <v>97</v>
      </c>
      <c r="H51" s="37">
        <v>0</v>
      </c>
      <c r="I51" s="10">
        <v>210</v>
      </c>
      <c r="J51" s="8">
        <f t="shared" si="1"/>
        <v>210</v>
      </c>
      <c r="K51" s="2"/>
      <c r="L51" s="2"/>
      <c r="M51" s="2"/>
      <c r="N51" s="2"/>
      <c r="O51" s="2"/>
      <c r="P51" s="2"/>
      <c r="Q51" s="2"/>
    </row>
    <row r="52" spans="1:17" ht="15.75" customHeight="1" x14ac:dyDescent="0.25">
      <c r="A52" s="8">
        <f t="shared" si="4"/>
        <v>40</v>
      </c>
      <c r="B52" s="12" t="s">
        <v>98</v>
      </c>
      <c r="C52" s="37">
        <v>0</v>
      </c>
      <c r="D52" s="10">
        <v>210</v>
      </c>
      <c r="E52" s="8">
        <f t="shared" si="0"/>
        <v>210</v>
      </c>
      <c r="F52" s="8">
        <f t="shared" si="5"/>
        <v>88</v>
      </c>
      <c r="G52" s="12" t="s">
        <v>99</v>
      </c>
      <c r="H52" s="37">
        <v>0</v>
      </c>
      <c r="I52" s="10">
        <v>210</v>
      </c>
      <c r="J52" s="8">
        <f t="shared" si="1"/>
        <v>210</v>
      </c>
      <c r="K52" s="2"/>
      <c r="L52" s="2"/>
      <c r="M52" s="2"/>
      <c r="N52" s="2"/>
      <c r="O52" s="2"/>
      <c r="P52" s="2"/>
      <c r="Q52" s="2"/>
    </row>
    <row r="53" spans="1:17" ht="15.75" customHeight="1" x14ac:dyDescent="0.25">
      <c r="A53" s="8">
        <f t="shared" si="4"/>
        <v>41</v>
      </c>
      <c r="B53" s="12" t="s">
        <v>100</v>
      </c>
      <c r="C53" s="37">
        <v>0</v>
      </c>
      <c r="D53" s="10">
        <v>210</v>
      </c>
      <c r="E53" s="8">
        <f t="shared" si="0"/>
        <v>210</v>
      </c>
      <c r="F53" s="8">
        <f t="shared" si="5"/>
        <v>89</v>
      </c>
      <c r="G53" s="12" t="s">
        <v>101</v>
      </c>
      <c r="H53" s="37">
        <v>0</v>
      </c>
      <c r="I53" s="10">
        <v>210</v>
      </c>
      <c r="J53" s="8">
        <f t="shared" si="1"/>
        <v>210</v>
      </c>
      <c r="K53" s="2"/>
      <c r="L53" s="13"/>
      <c r="M53" s="13"/>
      <c r="N53" s="13"/>
      <c r="O53" s="2"/>
      <c r="P53" s="2"/>
      <c r="Q53" s="2"/>
    </row>
    <row r="54" spans="1:17" ht="15.75" customHeight="1" x14ac:dyDescent="0.25">
      <c r="A54" s="8">
        <f t="shared" si="4"/>
        <v>42</v>
      </c>
      <c r="B54" s="12" t="s">
        <v>102</v>
      </c>
      <c r="C54" s="37">
        <v>0</v>
      </c>
      <c r="D54" s="10">
        <v>210</v>
      </c>
      <c r="E54" s="8">
        <f t="shared" si="0"/>
        <v>210</v>
      </c>
      <c r="F54" s="8">
        <f t="shared" si="5"/>
        <v>90</v>
      </c>
      <c r="G54" s="12" t="s">
        <v>103</v>
      </c>
      <c r="H54" s="37">
        <v>0</v>
      </c>
      <c r="I54" s="10">
        <v>210</v>
      </c>
      <c r="J54" s="8">
        <f t="shared" si="1"/>
        <v>210</v>
      </c>
      <c r="K54" s="2"/>
      <c r="L54" s="13"/>
      <c r="M54" s="13"/>
      <c r="N54" s="13"/>
      <c r="O54" s="2"/>
      <c r="P54" s="2"/>
      <c r="Q54" s="2"/>
    </row>
    <row r="55" spans="1:17" ht="15.75" customHeight="1" x14ac:dyDescent="0.25">
      <c r="A55" s="8">
        <f t="shared" si="4"/>
        <v>43</v>
      </c>
      <c r="B55" s="12" t="s">
        <v>104</v>
      </c>
      <c r="C55" s="37">
        <v>0</v>
      </c>
      <c r="D55" s="10">
        <v>210</v>
      </c>
      <c r="E55" s="8">
        <f t="shared" si="0"/>
        <v>210</v>
      </c>
      <c r="F55" s="8">
        <f t="shared" si="5"/>
        <v>91</v>
      </c>
      <c r="G55" s="12" t="s">
        <v>105</v>
      </c>
      <c r="H55" s="37">
        <v>0</v>
      </c>
      <c r="I55" s="10">
        <v>210</v>
      </c>
      <c r="J55" s="8">
        <f t="shared" si="1"/>
        <v>210</v>
      </c>
      <c r="K55" s="2"/>
      <c r="L55" s="13"/>
      <c r="M55" s="13"/>
      <c r="N55" s="13"/>
      <c r="O55" s="2"/>
      <c r="P55" s="2"/>
      <c r="Q55" s="2"/>
    </row>
    <row r="56" spans="1:17" ht="15.75" customHeight="1" x14ac:dyDescent="0.25">
      <c r="A56" s="8">
        <f t="shared" si="4"/>
        <v>44</v>
      </c>
      <c r="B56" s="12" t="s">
        <v>106</v>
      </c>
      <c r="C56" s="37">
        <v>0</v>
      </c>
      <c r="D56" s="10">
        <v>210</v>
      </c>
      <c r="E56" s="8">
        <f t="shared" si="0"/>
        <v>210</v>
      </c>
      <c r="F56" s="8">
        <f t="shared" si="5"/>
        <v>92</v>
      </c>
      <c r="G56" s="12" t="s">
        <v>107</v>
      </c>
      <c r="H56" s="37">
        <v>0</v>
      </c>
      <c r="I56" s="10">
        <v>210</v>
      </c>
      <c r="J56" s="8">
        <f t="shared" si="1"/>
        <v>210</v>
      </c>
      <c r="K56" s="2"/>
      <c r="L56" s="13"/>
      <c r="M56" s="13"/>
      <c r="N56" s="13"/>
      <c r="O56" s="2"/>
      <c r="P56" s="2"/>
      <c r="Q56" s="2"/>
    </row>
    <row r="57" spans="1:17" ht="15.75" customHeight="1" x14ac:dyDescent="0.25">
      <c r="A57" s="8">
        <f t="shared" si="4"/>
        <v>45</v>
      </c>
      <c r="B57" s="12" t="s">
        <v>108</v>
      </c>
      <c r="C57" s="37">
        <v>0</v>
      </c>
      <c r="D57" s="10">
        <v>210</v>
      </c>
      <c r="E57" s="8">
        <f t="shared" si="0"/>
        <v>210</v>
      </c>
      <c r="F57" s="8">
        <f t="shared" si="5"/>
        <v>93</v>
      </c>
      <c r="G57" s="12" t="s">
        <v>109</v>
      </c>
      <c r="H57" s="37">
        <v>0</v>
      </c>
      <c r="I57" s="10">
        <v>210</v>
      </c>
      <c r="J57" s="8">
        <f t="shared" si="1"/>
        <v>210</v>
      </c>
      <c r="K57" s="2"/>
      <c r="L57" s="14"/>
      <c r="M57" s="13"/>
      <c r="N57" s="15"/>
      <c r="O57" s="2"/>
      <c r="P57" s="2"/>
      <c r="Q57" s="2"/>
    </row>
    <row r="58" spans="1:17" ht="15.75" customHeight="1" x14ac:dyDescent="0.25">
      <c r="A58" s="8">
        <f t="shared" si="4"/>
        <v>46</v>
      </c>
      <c r="B58" s="12" t="s">
        <v>110</v>
      </c>
      <c r="C58" s="37">
        <v>0</v>
      </c>
      <c r="D58" s="10">
        <v>210</v>
      </c>
      <c r="E58" s="8">
        <f t="shared" si="0"/>
        <v>210</v>
      </c>
      <c r="F58" s="8">
        <f t="shared" si="5"/>
        <v>94</v>
      </c>
      <c r="G58" s="12" t="s">
        <v>111</v>
      </c>
      <c r="H58" s="37">
        <v>0</v>
      </c>
      <c r="I58" s="10">
        <v>210</v>
      </c>
      <c r="J58" s="8">
        <f t="shared" si="1"/>
        <v>210</v>
      </c>
      <c r="K58" s="2"/>
      <c r="L58" s="16"/>
      <c r="M58" s="13"/>
      <c r="N58" s="15"/>
      <c r="O58" s="2"/>
      <c r="P58" s="2"/>
      <c r="Q58" s="2"/>
    </row>
    <row r="59" spans="1:17" ht="15.75" customHeight="1" x14ac:dyDescent="0.25">
      <c r="A59" s="17">
        <f t="shared" si="4"/>
        <v>47</v>
      </c>
      <c r="B59" s="18" t="s">
        <v>112</v>
      </c>
      <c r="C59" s="37">
        <v>0</v>
      </c>
      <c r="D59" s="10">
        <v>210</v>
      </c>
      <c r="E59" s="17">
        <f t="shared" si="0"/>
        <v>210</v>
      </c>
      <c r="F59" s="17">
        <f t="shared" si="5"/>
        <v>95</v>
      </c>
      <c r="G59" s="18" t="s">
        <v>113</v>
      </c>
      <c r="H59" s="37">
        <v>0</v>
      </c>
      <c r="I59" s="10">
        <v>210</v>
      </c>
      <c r="J59" s="17">
        <f t="shared" si="1"/>
        <v>210</v>
      </c>
      <c r="K59" s="2"/>
      <c r="L59" s="16"/>
      <c r="M59" s="19"/>
      <c r="N59" s="15"/>
      <c r="O59" s="2"/>
      <c r="P59" s="2"/>
      <c r="Q59" s="2"/>
    </row>
    <row r="60" spans="1:17" ht="15.75" customHeight="1" x14ac:dyDescent="0.25">
      <c r="A60" s="17">
        <f t="shared" si="4"/>
        <v>48</v>
      </c>
      <c r="B60" s="18" t="s">
        <v>114</v>
      </c>
      <c r="C60" s="37">
        <v>0</v>
      </c>
      <c r="D60" s="10">
        <v>210</v>
      </c>
      <c r="E60" s="17">
        <f t="shared" si="0"/>
        <v>210</v>
      </c>
      <c r="F60" s="17">
        <f t="shared" si="5"/>
        <v>96</v>
      </c>
      <c r="G60" s="18" t="s">
        <v>115</v>
      </c>
      <c r="H60" s="37">
        <v>0</v>
      </c>
      <c r="I60" s="10">
        <v>210</v>
      </c>
      <c r="J60" s="17">
        <f t="shared" si="1"/>
        <v>210</v>
      </c>
      <c r="K60" s="2"/>
      <c r="L60" s="16"/>
      <c r="M60" s="19"/>
      <c r="N60" s="2"/>
      <c r="O60" s="2"/>
      <c r="P60" s="2"/>
      <c r="Q60" s="2"/>
    </row>
    <row r="61" spans="1:17" ht="30.75" customHeight="1" x14ac:dyDescent="0.3">
      <c r="A61" s="120" t="s">
        <v>116</v>
      </c>
      <c r="B61" s="121"/>
      <c r="C61" s="121"/>
      <c r="D61" s="122"/>
      <c r="E61" s="123" t="s">
        <v>117</v>
      </c>
      <c r="F61" s="124"/>
      <c r="G61" s="124"/>
      <c r="H61" s="124"/>
      <c r="I61" s="124"/>
      <c r="J61" s="125"/>
      <c r="K61" s="2"/>
      <c r="L61" s="14"/>
      <c r="M61" s="2"/>
      <c r="N61" s="2"/>
      <c r="O61" s="2"/>
      <c r="P61" s="2"/>
      <c r="Q61" s="2"/>
    </row>
    <row r="62" spans="1:17" ht="32.25" customHeight="1" x14ac:dyDescent="0.25">
      <c r="A62" s="128" t="s">
        <v>130</v>
      </c>
      <c r="B62" s="129"/>
      <c r="C62" s="129"/>
      <c r="D62" s="129"/>
      <c r="E62" s="129"/>
      <c r="F62" s="129"/>
      <c r="G62" s="130"/>
      <c r="H62" s="20" t="s">
        <v>118</v>
      </c>
      <c r="I62" s="20" t="s">
        <v>119</v>
      </c>
      <c r="J62" s="20" t="s">
        <v>120</v>
      </c>
      <c r="K62" s="2"/>
      <c r="L62" s="16"/>
      <c r="M62" s="7"/>
      <c r="N62" s="7"/>
      <c r="O62" s="7"/>
      <c r="P62" s="7"/>
      <c r="Q62" s="7"/>
    </row>
    <row r="63" spans="1:17" ht="23.25" customHeight="1" x14ac:dyDescent="0.25">
      <c r="A63" s="131"/>
      <c r="B63" s="132"/>
      <c r="C63" s="132"/>
      <c r="D63" s="132"/>
      <c r="E63" s="135" t="s">
        <v>264</v>
      </c>
      <c r="F63" s="136"/>
      <c r="G63" s="137"/>
      <c r="H63" s="21">
        <v>0</v>
      </c>
      <c r="I63" s="21">
        <v>5.6280000000000001</v>
      </c>
      <c r="J63" s="21">
        <f>H63+I63</f>
        <v>5.6280000000000001</v>
      </c>
      <c r="K63" s="2"/>
      <c r="L63" s="22">
        <v>130.666</v>
      </c>
      <c r="M63" s="32">
        <f>L63/1000</f>
        <v>0.130666</v>
      </c>
      <c r="N63" s="4"/>
      <c r="O63" s="7"/>
      <c r="P63" s="7"/>
      <c r="Q63" s="7"/>
    </row>
    <row r="64" spans="1:17" ht="24" customHeight="1" x14ac:dyDescent="0.25">
      <c r="A64" s="133"/>
      <c r="B64" s="134"/>
      <c r="C64" s="134"/>
      <c r="D64" s="134"/>
      <c r="E64" s="138" t="s">
        <v>265</v>
      </c>
      <c r="F64" s="139"/>
      <c r="G64" s="140"/>
      <c r="H64" s="36">
        <f>K81</f>
        <v>0</v>
      </c>
      <c r="I64" s="36">
        <f>L81</f>
        <v>0.130666</v>
      </c>
      <c r="J64" s="36">
        <f>H64+I64</f>
        <v>0.130666</v>
      </c>
      <c r="K64" s="2"/>
      <c r="L64" s="24"/>
      <c r="M64" s="24"/>
      <c r="N64" s="4"/>
      <c r="O64" s="7"/>
      <c r="P64" s="7"/>
      <c r="Q64" s="7"/>
    </row>
    <row r="65" spans="1:17" ht="16.5" customHeight="1" x14ac:dyDescent="0.25">
      <c r="A65" s="25"/>
      <c r="B65" s="7" t="s">
        <v>121</v>
      </c>
      <c r="C65" s="7"/>
      <c r="D65" s="7"/>
      <c r="E65" s="7"/>
      <c r="F65" s="7"/>
      <c r="G65" s="7"/>
      <c r="H65" s="7"/>
      <c r="I65" s="7"/>
      <c r="J65" s="26"/>
      <c r="K65" s="2"/>
      <c r="L65" s="4"/>
      <c r="M65" s="4"/>
      <c r="N65" s="4"/>
      <c r="O65" s="23" t="s">
        <v>122</v>
      </c>
      <c r="P65" s="23" t="s">
        <v>123</v>
      </c>
      <c r="Q65" s="7"/>
    </row>
    <row r="66" spans="1:17" ht="36.75" customHeight="1" x14ac:dyDescent="0.25">
      <c r="A66" s="141" t="s">
        <v>266</v>
      </c>
      <c r="B66" s="142"/>
      <c r="C66" s="142"/>
      <c r="D66" s="142"/>
      <c r="E66" s="142"/>
      <c r="F66" s="142"/>
      <c r="G66" s="142"/>
      <c r="H66" s="142"/>
      <c r="I66" s="142"/>
      <c r="J66" s="143"/>
      <c r="K66" s="2" t="s">
        <v>124</v>
      </c>
      <c r="L66" s="24"/>
      <c r="M66" s="27">
        <v>7.4999999999999997E-2</v>
      </c>
      <c r="N66" s="28">
        <v>0.624</v>
      </c>
      <c r="O66" s="29">
        <f>M66+N66</f>
        <v>0.69899999999999995</v>
      </c>
      <c r="P66" s="29">
        <f>O66/J63*100</f>
        <v>12.420042643923241</v>
      </c>
      <c r="Q66" s="7"/>
    </row>
    <row r="67" spans="1:17" ht="25.5" customHeight="1" x14ac:dyDescent="0.25">
      <c r="A67" s="30"/>
      <c r="B67" s="31"/>
      <c r="C67" s="31"/>
      <c r="D67" s="31"/>
      <c r="E67" s="31"/>
      <c r="F67" s="31"/>
      <c r="G67" s="31"/>
      <c r="H67" s="144" t="s">
        <v>125</v>
      </c>
      <c r="I67" s="145"/>
      <c r="J67" s="146"/>
      <c r="K67" s="2"/>
      <c r="L67" s="4"/>
      <c r="M67" s="29">
        <f>H63+H64</f>
        <v>0</v>
      </c>
      <c r="N67" s="29">
        <f>I63+I64-N66-(2*0.018)-M66</f>
        <v>5.0236660000000004</v>
      </c>
      <c r="O67" s="7"/>
      <c r="P67" s="7"/>
      <c r="Q67" s="7"/>
    </row>
    <row r="68" spans="1:17" ht="33.75" customHeight="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4"/>
      <c r="M68" s="32">
        <f>M67/24</f>
        <v>0</v>
      </c>
      <c r="N68" s="32">
        <f>N67/24</f>
        <v>0.20931941666666667</v>
      </c>
      <c r="O68" s="23"/>
      <c r="P68" s="32">
        <f>M68+N68</f>
        <v>0.20931941666666667</v>
      </c>
      <c r="Q68" s="7"/>
    </row>
    <row r="69" spans="1:17" ht="15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7"/>
      <c r="M69" s="29">
        <f>M68*1000</f>
        <v>0</v>
      </c>
      <c r="N69" s="29">
        <f>N68*1000</f>
        <v>209.31941666666668</v>
      </c>
      <c r="O69" s="23"/>
      <c r="P69" s="29">
        <f>M69+N69</f>
        <v>209.31941666666668</v>
      </c>
      <c r="Q69" s="7"/>
    </row>
    <row r="70" spans="1:17" ht="15.75" customHeight="1" x14ac:dyDescent="0.25">
      <c r="A70" s="2"/>
      <c r="B70" s="2"/>
      <c r="C70" s="2"/>
      <c r="D70" s="2"/>
      <c r="E70" s="2"/>
      <c r="F70" s="2" t="s">
        <v>124</v>
      </c>
      <c r="G70" s="2"/>
      <c r="H70" s="2"/>
      <c r="I70" s="2"/>
      <c r="J70" s="2"/>
      <c r="K70" s="2"/>
      <c r="L70" s="2"/>
      <c r="M70" s="34"/>
      <c r="N70" s="34"/>
      <c r="O70" s="2"/>
      <c r="P70" s="2"/>
      <c r="Q70" s="2"/>
    </row>
    <row r="71" spans="1:17" ht="15.75" customHeight="1" x14ac:dyDescent="0.25">
      <c r="A71" s="126"/>
      <c r="B71" s="127"/>
      <c r="C71" s="127"/>
      <c r="D71" s="127"/>
      <c r="E71" s="90"/>
      <c r="F71" s="2"/>
      <c r="G71" s="2"/>
      <c r="H71" s="2"/>
      <c r="I71" s="2"/>
      <c r="J71" s="90"/>
      <c r="K71" s="2"/>
      <c r="L71" s="2"/>
      <c r="M71" s="2"/>
      <c r="N71" s="2"/>
      <c r="O71" s="2"/>
      <c r="P71" s="2"/>
      <c r="Q71" s="2"/>
    </row>
    <row r="72" spans="1:17" ht="15.75" customHeight="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</row>
    <row r="73" spans="1:17" ht="15.75" customHeight="1" x14ac:dyDescent="0.25">
      <c r="A73" s="2"/>
      <c r="B73" s="2"/>
      <c r="C73" s="2"/>
      <c r="D73" s="2"/>
      <c r="E73" s="33"/>
      <c r="F73" s="2"/>
      <c r="G73" s="2"/>
      <c r="H73" s="2"/>
      <c r="I73" s="2"/>
      <c r="J73" s="2"/>
      <c r="K73" s="16"/>
      <c r="L73" s="16"/>
      <c r="M73" s="2"/>
      <c r="N73" s="2"/>
      <c r="O73" s="2"/>
      <c r="P73" s="2"/>
      <c r="Q73" s="2"/>
    </row>
    <row r="74" spans="1:17" ht="15.75" customHeight="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16"/>
      <c r="L74" s="16"/>
      <c r="M74" s="2"/>
      <c r="N74" s="2"/>
      <c r="O74" s="2"/>
      <c r="P74" s="2"/>
      <c r="Q74" s="2"/>
    </row>
    <row r="75" spans="1:17" ht="15.7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16"/>
      <c r="L75" s="16"/>
      <c r="M75" s="2"/>
      <c r="N75" s="2"/>
      <c r="O75" s="2"/>
      <c r="P75" s="2"/>
      <c r="Q75" s="2"/>
    </row>
    <row r="76" spans="1:17" ht="15.7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</row>
    <row r="77" spans="1:17" ht="15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 ht="15.7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17" ht="15.7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3" t="s">
        <v>126</v>
      </c>
      <c r="L79" s="23" t="s">
        <v>127</v>
      </c>
      <c r="M79" s="23" t="s">
        <v>128</v>
      </c>
      <c r="N79" s="23" t="s">
        <v>129</v>
      </c>
      <c r="O79" s="2"/>
      <c r="P79" s="2"/>
      <c r="Q79" s="2"/>
    </row>
    <row r="80" spans="1:17" ht="15.7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9">
        <v>0</v>
      </c>
      <c r="L80" s="29">
        <v>0.15190000000000001</v>
      </c>
      <c r="M80" s="32">
        <f>K80+L80</f>
        <v>0.15190000000000001</v>
      </c>
      <c r="N80" s="32">
        <f>M80-M63</f>
        <v>2.1234000000000003E-2</v>
      </c>
      <c r="O80" s="2"/>
      <c r="P80" s="2"/>
      <c r="Q80" s="2"/>
    </row>
    <row r="81" spans="1:17" ht="15.7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35">
        <v>0</v>
      </c>
      <c r="L81" s="35">
        <f>L80-N80</f>
        <v>0.130666</v>
      </c>
      <c r="M81" s="32">
        <f>K81+L81</f>
        <v>0.130666</v>
      </c>
      <c r="N81" s="32">
        <f>N80/2</f>
        <v>1.0617000000000001E-2</v>
      </c>
      <c r="O81" s="2"/>
      <c r="P81" s="2"/>
      <c r="Q81" s="2"/>
    </row>
    <row r="82" spans="1:17" ht="15.7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</row>
    <row r="83" spans="1:17" ht="15.7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1:17" ht="15.7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1:17" ht="15.7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1:17" ht="15.7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1:17" ht="15.7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1:17" ht="15.7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1:17" ht="15.7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1:17" ht="15.7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1:17" ht="15.7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1:17" ht="15.7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1:17" ht="15.7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1:17" ht="15.7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1:17" ht="15.7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1:17" ht="15.7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1:17" ht="15.7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1:17" ht="15.7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1:17" ht="15.7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spans="1:17" ht="15.7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</sheetData>
  <mergeCells count="37">
    <mergeCell ref="L11:L12"/>
    <mergeCell ref="M11:N11"/>
    <mergeCell ref="A1:J1"/>
    <mergeCell ref="A2:J2"/>
    <mergeCell ref="A3:J3"/>
    <mergeCell ref="A4:J4"/>
    <mergeCell ref="A5:B5"/>
    <mergeCell ref="C5:J5"/>
    <mergeCell ref="A6:B6"/>
    <mergeCell ref="C6:J6"/>
    <mergeCell ref="A7:B7"/>
    <mergeCell ref="C7:J7"/>
    <mergeCell ref="A8:B8"/>
    <mergeCell ref="C8:J8"/>
    <mergeCell ref="A9:B9"/>
    <mergeCell ref="C9:J9"/>
    <mergeCell ref="A10:B10"/>
    <mergeCell ref="C10:J10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A61:D61"/>
    <mergeCell ref="E61:J61"/>
    <mergeCell ref="A71:D71"/>
    <mergeCell ref="A62:G62"/>
    <mergeCell ref="A63:D64"/>
    <mergeCell ref="E63:G63"/>
    <mergeCell ref="E64:G64"/>
    <mergeCell ref="A66:J66"/>
    <mergeCell ref="H67:J67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0"/>
  <sheetViews>
    <sheetView workbookViewId="0">
      <selection activeCell="L11" sqref="L11:N38"/>
    </sheetView>
  </sheetViews>
  <sheetFormatPr defaultColWidth="14.42578125" defaultRowHeight="15" x14ac:dyDescent="0.25"/>
  <cols>
    <col min="1" max="1" width="10.5703125" style="93" customWidth="1"/>
    <col min="2" max="2" width="18.5703125" style="93" customWidth="1"/>
    <col min="3" max="4" width="12.7109375" style="93" customWidth="1"/>
    <col min="5" max="5" width="14.7109375" style="93" customWidth="1"/>
    <col min="6" max="6" width="12.42578125" style="93" customWidth="1"/>
    <col min="7" max="7" width="15.140625" style="93" customWidth="1"/>
    <col min="8" max="9" width="12.7109375" style="93" customWidth="1"/>
    <col min="10" max="10" width="15" style="93" customWidth="1"/>
    <col min="11" max="11" width="9.140625" style="93" customWidth="1"/>
    <col min="12" max="12" width="13" style="93" customWidth="1"/>
    <col min="13" max="13" width="12.7109375" style="93" customWidth="1"/>
    <col min="14" max="14" width="14.28515625" style="93" customWidth="1"/>
    <col min="15" max="15" width="7.85546875" style="93" customWidth="1"/>
    <col min="16" max="17" width="9.140625" style="93" customWidth="1"/>
    <col min="18" max="16384" width="14.42578125" style="93"/>
  </cols>
  <sheetData>
    <row r="1" spans="1:17" ht="24" x14ac:dyDescent="0.4">
      <c r="A1" s="101" t="s">
        <v>0</v>
      </c>
      <c r="B1" s="102"/>
      <c r="C1" s="102"/>
      <c r="D1" s="102"/>
      <c r="E1" s="102"/>
      <c r="F1" s="102"/>
      <c r="G1" s="102"/>
      <c r="H1" s="102"/>
      <c r="I1" s="102"/>
      <c r="J1" s="103"/>
      <c r="K1" s="1"/>
      <c r="L1" s="2"/>
      <c r="M1" s="2"/>
      <c r="N1" s="2"/>
      <c r="O1" s="3"/>
      <c r="P1" s="4" t="s">
        <v>1</v>
      </c>
      <c r="Q1" s="2"/>
    </row>
    <row r="2" spans="1:17" ht="18.75" x14ac:dyDescent="0.3">
      <c r="A2" s="104" t="s">
        <v>2</v>
      </c>
      <c r="B2" s="102"/>
      <c r="C2" s="102"/>
      <c r="D2" s="102"/>
      <c r="E2" s="102"/>
      <c r="F2" s="102"/>
      <c r="G2" s="102"/>
      <c r="H2" s="102"/>
      <c r="I2" s="102"/>
      <c r="J2" s="103"/>
      <c r="K2" s="2"/>
      <c r="L2" s="2"/>
      <c r="M2" s="2"/>
      <c r="N2" s="2"/>
      <c r="O2" s="5"/>
      <c r="P2" s="4" t="s">
        <v>3</v>
      </c>
      <c r="Q2" s="2"/>
    </row>
    <row r="3" spans="1:17" ht="18.75" customHeight="1" x14ac:dyDescent="0.25">
      <c r="A3" s="105" t="s">
        <v>267</v>
      </c>
      <c r="B3" s="106"/>
      <c r="C3" s="106"/>
      <c r="D3" s="106"/>
      <c r="E3" s="106"/>
      <c r="F3" s="106"/>
      <c r="G3" s="106"/>
      <c r="H3" s="106"/>
      <c r="I3" s="106"/>
      <c r="J3" s="107"/>
      <c r="K3" s="6"/>
      <c r="L3" s="6"/>
      <c r="N3" s="6"/>
      <c r="O3" s="6"/>
      <c r="P3" s="6"/>
      <c r="Q3" s="6"/>
    </row>
    <row r="4" spans="1:17" ht="24" x14ac:dyDescent="0.4">
      <c r="A4" s="101" t="s">
        <v>4</v>
      </c>
      <c r="B4" s="102"/>
      <c r="C4" s="102"/>
      <c r="D4" s="102"/>
      <c r="E4" s="102"/>
      <c r="F4" s="102"/>
      <c r="G4" s="102"/>
      <c r="H4" s="102"/>
      <c r="I4" s="102"/>
      <c r="J4" s="103"/>
      <c r="K4" s="2"/>
      <c r="L4" s="2"/>
      <c r="M4" s="6"/>
      <c r="N4" s="2"/>
      <c r="O4" s="2"/>
      <c r="P4" s="2"/>
      <c r="Q4" s="2"/>
    </row>
    <row r="5" spans="1:17" x14ac:dyDescent="0.25">
      <c r="A5" s="108" t="s">
        <v>5</v>
      </c>
      <c r="B5" s="103"/>
      <c r="C5" s="109" t="s">
        <v>6</v>
      </c>
      <c r="D5" s="102"/>
      <c r="E5" s="102"/>
      <c r="F5" s="102"/>
      <c r="G5" s="102"/>
      <c r="H5" s="102"/>
      <c r="I5" s="102"/>
      <c r="J5" s="103"/>
      <c r="K5" s="2"/>
      <c r="L5" s="2"/>
      <c r="M5" s="2"/>
      <c r="N5" s="2"/>
      <c r="O5" s="2"/>
      <c r="P5" s="2"/>
      <c r="Q5" s="2"/>
    </row>
    <row r="6" spans="1:17" ht="45" customHeight="1" x14ac:dyDescent="0.25">
      <c r="A6" s="110" t="s">
        <v>7</v>
      </c>
      <c r="B6" s="103"/>
      <c r="C6" s="111" t="s">
        <v>8</v>
      </c>
      <c r="D6" s="102"/>
      <c r="E6" s="102"/>
      <c r="F6" s="102"/>
      <c r="G6" s="102"/>
      <c r="H6" s="102"/>
      <c r="I6" s="102"/>
      <c r="J6" s="103"/>
      <c r="K6" s="2"/>
      <c r="L6" s="2"/>
      <c r="M6" s="2"/>
      <c r="N6" s="2"/>
      <c r="O6" s="2"/>
      <c r="P6" s="2"/>
      <c r="Q6" s="2"/>
    </row>
    <row r="7" spans="1:17" x14ac:dyDescent="0.25">
      <c r="A7" s="110" t="s">
        <v>9</v>
      </c>
      <c r="B7" s="103"/>
      <c r="C7" s="112" t="s">
        <v>10</v>
      </c>
      <c r="D7" s="102"/>
      <c r="E7" s="102"/>
      <c r="F7" s="102"/>
      <c r="G7" s="102"/>
      <c r="H7" s="102"/>
      <c r="I7" s="102"/>
      <c r="J7" s="103"/>
      <c r="K7" s="2"/>
      <c r="L7" s="2"/>
      <c r="M7" s="2"/>
      <c r="N7" s="2"/>
      <c r="O7" s="2"/>
      <c r="P7" s="2"/>
      <c r="Q7" s="2"/>
    </row>
    <row r="8" spans="1:17" x14ac:dyDescent="0.25">
      <c r="A8" s="110" t="s">
        <v>11</v>
      </c>
      <c r="B8" s="103"/>
      <c r="C8" s="112" t="s">
        <v>12</v>
      </c>
      <c r="D8" s="102"/>
      <c r="E8" s="102"/>
      <c r="F8" s="102"/>
      <c r="G8" s="102"/>
      <c r="H8" s="102"/>
      <c r="I8" s="102"/>
      <c r="J8" s="103"/>
      <c r="K8" s="2"/>
      <c r="L8" s="2"/>
      <c r="M8" s="2"/>
      <c r="N8" s="2"/>
      <c r="O8" s="2"/>
      <c r="P8" s="2"/>
      <c r="Q8" s="2"/>
    </row>
    <row r="9" spans="1:17" x14ac:dyDescent="0.25">
      <c r="A9" s="113" t="s">
        <v>13</v>
      </c>
      <c r="B9" s="103"/>
      <c r="C9" s="114" t="s">
        <v>268</v>
      </c>
      <c r="D9" s="115"/>
      <c r="E9" s="115"/>
      <c r="F9" s="115"/>
      <c r="G9" s="115"/>
      <c r="H9" s="115"/>
      <c r="I9" s="115"/>
      <c r="J9" s="116"/>
      <c r="K9" s="6"/>
      <c r="L9" s="6"/>
      <c r="M9" s="6"/>
      <c r="N9" s="6"/>
      <c r="O9" s="6"/>
      <c r="P9" s="6"/>
      <c r="Q9" s="6"/>
    </row>
    <row r="10" spans="1:17" x14ac:dyDescent="0.25">
      <c r="A10" s="110" t="s">
        <v>14</v>
      </c>
      <c r="B10" s="103"/>
      <c r="C10" s="114"/>
      <c r="D10" s="115"/>
      <c r="E10" s="115"/>
      <c r="F10" s="115"/>
      <c r="G10" s="115"/>
      <c r="H10" s="115"/>
      <c r="I10" s="115"/>
      <c r="J10" s="116"/>
      <c r="K10" s="2"/>
      <c r="L10" s="2"/>
      <c r="M10" s="2"/>
      <c r="N10" s="2"/>
      <c r="O10" s="2"/>
      <c r="P10" s="2"/>
      <c r="Q10" s="2"/>
    </row>
    <row r="11" spans="1:17" ht="33" customHeight="1" x14ac:dyDescent="0.25">
      <c r="A11" s="117" t="s">
        <v>15</v>
      </c>
      <c r="B11" s="117" t="s">
        <v>16</v>
      </c>
      <c r="C11" s="119" t="s">
        <v>17</v>
      </c>
      <c r="D11" s="119" t="s">
        <v>18</v>
      </c>
      <c r="E11" s="117" t="s">
        <v>19</v>
      </c>
      <c r="F11" s="117" t="s">
        <v>15</v>
      </c>
      <c r="G11" s="117" t="s">
        <v>16</v>
      </c>
      <c r="H11" s="119" t="s">
        <v>17</v>
      </c>
      <c r="I11" s="119" t="s">
        <v>18</v>
      </c>
      <c r="J11" s="117" t="s">
        <v>19</v>
      </c>
      <c r="K11" s="2"/>
      <c r="L11" s="147" t="s">
        <v>16</v>
      </c>
      <c r="M11" s="148" t="s">
        <v>287</v>
      </c>
      <c r="N11" s="148"/>
      <c r="O11" s="2"/>
      <c r="P11" s="2"/>
      <c r="Q11" s="2"/>
    </row>
    <row r="12" spans="1:17" ht="13.5" customHeight="1" x14ac:dyDescent="0.25">
      <c r="A12" s="118"/>
      <c r="B12" s="118"/>
      <c r="C12" s="118"/>
      <c r="D12" s="118"/>
      <c r="E12" s="118"/>
      <c r="F12" s="118"/>
      <c r="G12" s="118"/>
      <c r="H12" s="118"/>
      <c r="I12" s="118"/>
      <c r="J12" s="118"/>
      <c r="K12" s="2"/>
      <c r="L12" s="147"/>
      <c r="M12" s="7" t="s">
        <v>17</v>
      </c>
      <c r="N12" s="2" t="s">
        <v>18</v>
      </c>
      <c r="O12" s="2"/>
      <c r="P12" s="2"/>
      <c r="Q12" s="2"/>
    </row>
    <row r="13" spans="1:17" x14ac:dyDescent="0.25">
      <c r="A13" s="8">
        <v>1</v>
      </c>
      <c r="B13" s="9" t="s">
        <v>20</v>
      </c>
      <c r="C13" s="37">
        <v>0</v>
      </c>
      <c r="D13" s="10">
        <v>210</v>
      </c>
      <c r="E13" s="11">
        <f t="shared" ref="E13:E60" si="0">SUM(C13,D13)</f>
        <v>210</v>
      </c>
      <c r="F13" s="8">
        <v>49</v>
      </c>
      <c r="G13" s="12" t="s">
        <v>21</v>
      </c>
      <c r="H13" s="37">
        <v>0</v>
      </c>
      <c r="I13" s="10">
        <v>210</v>
      </c>
      <c r="J13" s="8">
        <f t="shared" ref="J13:J60" si="1">SUM(H13,I13)</f>
        <v>210</v>
      </c>
      <c r="K13" s="2"/>
      <c r="L13" s="2"/>
      <c r="M13" s="7"/>
      <c r="N13" s="7"/>
      <c r="O13" s="2"/>
      <c r="P13" s="2"/>
      <c r="Q13" s="2"/>
    </row>
    <row r="14" spans="1:17" x14ac:dyDescent="0.25">
      <c r="A14" s="8">
        <f t="shared" ref="A14:A36" si="2">A13+1</f>
        <v>2</v>
      </c>
      <c r="B14" s="9" t="s">
        <v>22</v>
      </c>
      <c r="C14" s="37">
        <v>0</v>
      </c>
      <c r="D14" s="10">
        <v>210</v>
      </c>
      <c r="E14" s="11">
        <f t="shared" si="0"/>
        <v>210</v>
      </c>
      <c r="F14" s="8">
        <f t="shared" ref="F14:F36" si="3">F13+1</f>
        <v>50</v>
      </c>
      <c r="G14" s="12" t="s">
        <v>23</v>
      </c>
      <c r="H14" s="37">
        <v>0</v>
      </c>
      <c r="I14" s="10">
        <v>210</v>
      </c>
      <c r="J14" s="8">
        <f t="shared" si="1"/>
        <v>210</v>
      </c>
      <c r="K14" s="2"/>
      <c r="L14" s="2" t="s">
        <v>20</v>
      </c>
      <c r="M14" s="7">
        <f>AVERAGE(C13:C16)</f>
        <v>0</v>
      </c>
      <c r="N14" s="7">
        <f>AVERAGE(D13:D16)</f>
        <v>210</v>
      </c>
      <c r="O14" s="2"/>
      <c r="P14" s="2"/>
      <c r="Q14" s="2"/>
    </row>
    <row r="15" spans="1:17" x14ac:dyDescent="0.25">
      <c r="A15" s="8">
        <f t="shared" si="2"/>
        <v>3</v>
      </c>
      <c r="B15" s="9" t="s">
        <v>24</v>
      </c>
      <c r="C15" s="37">
        <v>0</v>
      </c>
      <c r="D15" s="10">
        <v>210</v>
      </c>
      <c r="E15" s="11">
        <f t="shared" si="0"/>
        <v>210</v>
      </c>
      <c r="F15" s="8">
        <f t="shared" si="3"/>
        <v>51</v>
      </c>
      <c r="G15" s="12" t="s">
        <v>25</v>
      </c>
      <c r="H15" s="37">
        <v>0</v>
      </c>
      <c r="I15" s="10">
        <v>210</v>
      </c>
      <c r="J15" s="8">
        <f t="shared" si="1"/>
        <v>210</v>
      </c>
      <c r="K15" s="2"/>
      <c r="L15" s="2" t="s">
        <v>28</v>
      </c>
      <c r="M15" s="7">
        <f>AVERAGE(C17:C20)</f>
        <v>0</v>
      </c>
      <c r="N15" s="7">
        <f>AVERAGE(D17:D20)</f>
        <v>210</v>
      </c>
      <c r="O15" s="2"/>
      <c r="P15" s="2"/>
      <c r="Q15" s="2"/>
    </row>
    <row r="16" spans="1:17" x14ac:dyDescent="0.25">
      <c r="A16" s="8">
        <f t="shared" si="2"/>
        <v>4</v>
      </c>
      <c r="B16" s="9" t="s">
        <v>26</v>
      </c>
      <c r="C16" s="37">
        <v>0</v>
      </c>
      <c r="D16" s="10">
        <v>210</v>
      </c>
      <c r="E16" s="11">
        <f t="shared" si="0"/>
        <v>210</v>
      </c>
      <c r="F16" s="8">
        <f t="shared" si="3"/>
        <v>52</v>
      </c>
      <c r="G16" s="12" t="s">
        <v>27</v>
      </c>
      <c r="H16" s="37">
        <v>0</v>
      </c>
      <c r="I16" s="10">
        <v>210</v>
      </c>
      <c r="J16" s="8">
        <f t="shared" si="1"/>
        <v>210</v>
      </c>
      <c r="K16" s="2"/>
      <c r="L16" s="2" t="s">
        <v>36</v>
      </c>
      <c r="M16" s="7">
        <f>AVERAGE(C21:C24)</f>
        <v>0</v>
      </c>
      <c r="N16" s="7">
        <f>AVERAGE(D21:D24)</f>
        <v>210</v>
      </c>
      <c r="O16" s="2"/>
      <c r="P16" s="2"/>
      <c r="Q16" s="2"/>
    </row>
    <row r="17" spans="1:17" x14ac:dyDescent="0.25">
      <c r="A17" s="8">
        <f t="shared" si="2"/>
        <v>5</v>
      </c>
      <c r="B17" s="9" t="s">
        <v>28</v>
      </c>
      <c r="C17" s="37">
        <v>0</v>
      </c>
      <c r="D17" s="10">
        <v>210</v>
      </c>
      <c r="E17" s="11">
        <f t="shared" si="0"/>
        <v>210</v>
      </c>
      <c r="F17" s="8">
        <f t="shared" si="3"/>
        <v>53</v>
      </c>
      <c r="G17" s="12" t="s">
        <v>29</v>
      </c>
      <c r="H17" s="37">
        <v>0</v>
      </c>
      <c r="I17" s="10">
        <v>210</v>
      </c>
      <c r="J17" s="8">
        <f t="shared" si="1"/>
        <v>210</v>
      </c>
      <c r="K17" s="2"/>
      <c r="L17" s="2" t="s">
        <v>44</v>
      </c>
      <c r="M17" s="7">
        <f>AVERAGE(C25:C28)</f>
        <v>0</v>
      </c>
      <c r="N17" s="7">
        <f>AVERAGE(D25:D28)</f>
        <v>210</v>
      </c>
      <c r="O17" s="2"/>
      <c r="P17" s="2"/>
      <c r="Q17" s="2"/>
    </row>
    <row r="18" spans="1:17" x14ac:dyDescent="0.25">
      <c r="A18" s="8">
        <f t="shared" si="2"/>
        <v>6</v>
      </c>
      <c r="B18" s="9" t="s">
        <v>30</v>
      </c>
      <c r="C18" s="37">
        <v>0</v>
      </c>
      <c r="D18" s="10">
        <v>210</v>
      </c>
      <c r="E18" s="11">
        <f t="shared" si="0"/>
        <v>210</v>
      </c>
      <c r="F18" s="8">
        <f t="shared" si="3"/>
        <v>54</v>
      </c>
      <c r="G18" s="12" t="s">
        <v>31</v>
      </c>
      <c r="H18" s="37">
        <v>0</v>
      </c>
      <c r="I18" s="10">
        <v>210</v>
      </c>
      <c r="J18" s="8">
        <f t="shared" si="1"/>
        <v>210</v>
      </c>
      <c r="K18" s="2"/>
      <c r="L18" s="2" t="s">
        <v>52</v>
      </c>
      <c r="M18" s="7">
        <f>AVERAGE(C29:C32)</f>
        <v>0</v>
      </c>
      <c r="N18" s="7">
        <f>AVERAGE(D29:D32)</f>
        <v>210</v>
      </c>
      <c r="O18" s="2"/>
      <c r="P18" s="2"/>
      <c r="Q18" s="2"/>
    </row>
    <row r="19" spans="1:17" x14ac:dyDescent="0.25">
      <c r="A19" s="8">
        <f t="shared" si="2"/>
        <v>7</v>
      </c>
      <c r="B19" s="9" t="s">
        <v>32</v>
      </c>
      <c r="C19" s="37">
        <v>0</v>
      </c>
      <c r="D19" s="10">
        <v>210</v>
      </c>
      <c r="E19" s="11">
        <f t="shared" si="0"/>
        <v>210</v>
      </c>
      <c r="F19" s="8">
        <f t="shared" si="3"/>
        <v>55</v>
      </c>
      <c r="G19" s="12" t="s">
        <v>33</v>
      </c>
      <c r="H19" s="37">
        <v>0</v>
      </c>
      <c r="I19" s="10">
        <v>210</v>
      </c>
      <c r="J19" s="8">
        <f t="shared" si="1"/>
        <v>210</v>
      </c>
      <c r="K19" s="2"/>
      <c r="L19" s="2" t="s">
        <v>60</v>
      </c>
      <c r="M19" s="7">
        <f>AVERAGE(C33:C36)</f>
        <v>0</v>
      </c>
      <c r="N19" s="7">
        <f>AVERAGE(D33:D36)</f>
        <v>210</v>
      </c>
      <c r="O19" s="2"/>
      <c r="P19" s="2"/>
      <c r="Q19" s="2"/>
    </row>
    <row r="20" spans="1:17" x14ac:dyDescent="0.25">
      <c r="A20" s="8">
        <f t="shared" si="2"/>
        <v>8</v>
      </c>
      <c r="B20" s="9" t="s">
        <v>34</v>
      </c>
      <c r="C20" s="37">
        <v>0</v>
      </c>
      <c r="D20" s="10">
        <v>210</v>
      </c>
      <c r="E20" s="11">
        <f t="shared" si="0"/>
        <v>210</v>
      </c>
      <c r="F20" s="8">
        <f t="shared" si="3"/>
        <v>56</v>
      </c>
      <c r="G20" s="12" t="s">
        <v>35</v>
      </c>
      <c r="H20" s="37">
        <v>0</v>
      </c>
      <c r="I20" s="10">
        <v>210</v>
      </c>
      <c r="J20" s="8">
        <f t="shared" si="1"/>
        <v>210</v>
      </c>
      <c r="K20" s="2"/>
      <c r="L20" s="2" t="s">
        <v>68</v>
      </c>
      <c r="M20" s="7">
        <f>AVERAGE(C37:C40)</f>
        <v>0</v>
      </c>
      <c r="N20" s="7">
        <f>AVERAGE(D37:D40)</f>
        <v>210</v>
      </c>
      <c r="O20" s="2"/>
      <c r="P20" s="2"/>
      <c r="Q20" s="2"/>
    </row>
    <row r="21" spans="1:17" ht="15.75" customHeight="1" x14ac:dyDescent="0.25">
      <c r="A21" s="8">
        <f t="shared" si="2"/>
        <v>9</v>
      </c>
      <c r="B21" s="9" t="s">
        <v>36</v>
      </c>
      <c r="C21" s="37">
        <v>0</v>
      </c>
      <c r="D21" s="10">
        <v>210</v>
      </c>
      <c r="E21" s="11">
        <f t="shared" si="0"/>
        <v>210</v>
      </c>
      <c r="F21" s="8">
        <f t="shared" si="3"/>
        <v>57</v>
      </c>
      <c r="G21" s="12" t="s">
        <v>37</v>
      </c>
      <c r="H21" s="37">
        <v>0</v>
      </c>
      <c r="I21" s="10">
        <v>210</v>
      </c>
      <c r="J21" s="8">
        <f t="shared" si="1"/>
        <v>210</v>
      </c>
      <c r="K21" s="2"/>
      <c r="L21" s="2" t="s">
        <v>76</v>
      </c>
      <c r="M21" s="7">
        <f>AVERAGE(C41:C44)</f>
        <v>0</v>
      </c>
      <c r="N21" s="7">
        <f>AVERAGE(D41:D44)</f>
        <v>210</v>
      </c>
      <c r="O21" s="2"/>
      <c r="P21" s="2"/>
      <c r="Q21" s="2"/>
    </row>
    <row r="22" spans="1:17" ht="15.75" customHeight="1" x14ac:dyDescent="0.25">
      <c r="A22" s="8">
        <f t="shared" si="2"/>
        <v>10</v>
      </c>
      <c r="B22" s="9" t="s">
        <v>38</v>
      </c>
      <c r="C22" s="37">
        <v>0</v>
      </c>
      <c r="D22" s="10">
        <v>210</v>
      </c>
      <c r="E22" s="11">
        <f t="shared" si="0"/>
        <v>210</v>
      </c>
      <c r="F22" s="8">
        <f t="shared" si="3"/>
        <v>58</v>
      </c>
      <c r="G22" s="12" t="s">
        <v>39</v>
      </c>
      <c r="H22" s="37">
        <v>0</v>
      </c>
      <c r="I22" s="10">
        <v>210</v>
      </c>
      <c r="J22" s="8">
        <f t="shared" si="1"/>
        <v>210</v>
      </c>
      <c r="K22" s="2"/>
      <c r="L22" s="2" t="s">
        <v>84</v>
      </c>
      <c r="M22" s="7">
        <f>AVERAGE(C45:C48)</f>
        <v>0</v>
      </c>
      <c r="N22" s="7">
        <f>AVERAGE(D45:D48)</f>
        <v>210</v>
      </c>
      <c r="O22" s="2"/>
      <c r="P22" s="2"/>
      <c r="Q22" s="2"/>
    </row>
    <row r="23" spans="1:17" ht="15.75" customHeight="1" x14ac:dyDescent="0.25">
      <c r="A23" s="8">
        <f t="shared" si="2"/>
        <v>11</v>
      </c>
      <c r="B23" s="9" t="s">
        <v>40</v>
      </c>
      <c r="C23" s="37">
        <v>0</v>
      </c>
      <c r="D23" s="10">
        <v>210</v>
      </c>
      <c r="E23" s="11">
        <f t="shared" si="0"/>
        <v>210</v>
      </c>
      <c r="F23" s="8">
        <f t="shared" si="3"/>
        <v>59</v>
      </c>
      <c r="G23" s="12" t="s">
        <v>41</v>
      </c>
      <c r="H23" s="37">
        <v>0</v>
      </c>
      <c r="I23" s="10">
        <v>210</v>
      </c>
      <c r="J23" s="8">
        <f t="shared" si="1"/>
        <v>210</v>
      </c>
      <c r="K23" s="2"/>
      <c r="L23" s="2" t="s">
        <v>92</v>
      </c>
      <c r="M23" s="7">
        <f>AVERAGE(C49:C52)</f>
        <v>0</v>
      </c>
      <c r="N23" s="7">
        <f>AVERAGE(D49:D52)</f>
        <v>210</v>
      </c>
      <c r="O23" s="2"/>
      <c r="P23" s="2"/>
      <c r="Q23" s="2"/>
    </row>
    <row r="24" spans="1:17" ht="15.75" customHeight="1" x14ac:dyDescent="0.25">
      <c r="A24" s="8">
        <f t="shared" si="2"/>
        <v>12</v>
      </c>
      <c r="B24" s="9" t="s">
        <v>42</v>
      </c>
      <c r="C24" s="37">
        <v>0</v>
      </c>
      <c r="D24" s="10">
        <v>210</v>
      </c>
      <c r="E24" s="11">
        <f t="shared" si="0"/>
        <v>210</v>
      </c>
      <c r="F24" s="8">
        <f t="shared" si="3"/>
        <v>60</v>
      </c>
      <c r="G24" s="12" t="s">
        <v>43</v>
      </c>
      <c r="H24" s="37">
        <v>0</v>
      </c>
      <c r="I24" s="10">
        <v>210</v>
      </c>
      <c r="J24" s="8">
        <f t="shared" si="1"/>
        <v>210</v>
      </c>
      <c r="K24" s="2"/>
      <c r="L24" s="13" t="s">
        <v>100</v>
      </c>
      <c r="M24" s="7">
        <f>AVERAGE(C53:C56)</f>
        <v>0</v>
      </c>
      <c r="N24" s="7">
        <f>AVERAGE(D53:D56)</f>
        <v>210</v>
      </c>
      <c r="O24" s="2"/>
      <c r="P24" s="2"/>
      <c r="Q24" s="2"/>
    </row>
    <row r="25" spans="1:17" ht="15.75" customHeight="1" x14ac:dyDescent="0.25">
      <c r="A25" s="8">
        <f t="shared" si="2"/>
        <v>13</v>
      </c>
      <c r="B25" s="9" t="s">
        <v>44</v>
      </c>
      <c r="C25" s="37">
        <v>0</v>
      </c>
      <c r="D25" s="10">
        <v>210</v>
      </c>
      <c r="E25" s="11">
        <f t="shared" si="0"/>
        <v>210</v>
      </c>
      <c r="F25" s="8">
        <f t="shared" si="3"/>
        <v>61</v>
      </c>
      <c r="G25" s="12" t="s">
        <v>45</v>
      </c>
      <c r="H25" s="37">
        <v>0</v>
      </c>
      <c r="I25" s="10">
        <v>210</v>
      </c>
      <c r="J25" s="8">
        <f t="shared" si="1"/>
        <v>210</v>
      </c>
      <c r="K25" s="2"/>
      <c r="L25" s="16" t="s">
        <v>108</v>
      </c>
      <c r="M25" s="7">
        <f>AVERAGE(C57:C60)</f>
        <v>0</v>
      </c>
      <c r="N25" s="7">
        <f>AVERAGE(D57:D60)</f>
        <v>210</v>
      </c>
      <c r="O25" s="2"/>
      <c r="P25" s="2"/>
      <c r="Q25" s="2"/>
    </row>
    <row r="26" spans="1:17" ht="15.75" customHeight="1" x14ac:dyDescent="0.25">
      <c r="A26" s="8">
        <f t="shared" si="2"/>
        <v>14</v>
      </c>
      <c r="B26" s="9" t="s">
        <v>46</v>
      </c>
      <c r="C26" s="37">
        <v>0</v>
      </c>
      <c r="D26" s="10">
        <v>210</v>
      </c>
      <c r="E26" s="11">
        <f t="shared" si="0"/>
        <v>210</v>
      </c>
      <c r="F26" s="8">
        <f t="shared" si="3"/>
        <v>62</v>
      </c>
      <c r="G26" s="12" t="s">
        <v>47</v>
      </c>
      <c r="H26" s="37">
        <v>0</v>
      </c>
      <c r="I26" s="10">
        <v>210</v>
      </c>
      <c r="J26" s="8">
        <f t="shared" si="1"/>
        <v>210</v>
      </c>
      <c r="K26" s="2"/>
      <c r="L26" s="16" t="s">
        <v>21</v>
      </c>
      <c r="M26" s="7">
        <f>AVERAGE(H13:H16)</f>
        <v>0</v>
      </c>
      <c r="N26" s="7">
        <f>AVERAGE(I13:I16)</f>
        <v>210</v>
      </c>
      <c r="O26" s="2"/>
      <c r="P26" s="2"/>
      <c r="Q26" s="2"/>
    </row>
    <row r="27" spans="1:17" ht="15.75" customHeight="1" x14ac:dyDescent="0.25">
      <c r="A27" s="8">
        <f t="shared" si="2"/>
        <v>15</v>
      </c>
      <c r="B27" s="9" t="s">
        <v>48</v>
      </c>
      <c r="C27" s="37">
        <v>0</v>
      </c>
      <c r="D27" s="10">
        <v>210</v>
      </c>
      <c r="E27" s="11">
        <f t="shared" si="0"/>
        <v>210</v>
      </c>
      <c r="F27" s="8">
        <f t="shared" si="3"/>
        <v>63</v>
      </c>
      <c r="G27" s="12" t="s">
        <v>49</v>
      </c>
      <c r="H27" s="37">
        <v>0</v>
      </c>
      <c r="I27" s="10">
        <v>210</v>
      </c>
      <c r="J27" s="8">
        <f t="shared" si="1"/>
        <v>210</v>
      </c>
      <c r="K27" s="2"/>
      <c r="L27" s="24" t="s">
        <v>29</v>
      </c>
      <c r="M27" s="7">
        <f>AVERAGE(H17:H20)</f>
        <v>0</v>
      </c>
      <c r="N27" s="7">
        <f>AVERAGE(I17:I20)</f>
        <v>210</v>
      </c>
      <c r="O27" s="2"/>
      <c r="P27" s="2"/>
      <c r="Q27" s="2"/>
    </row>
    <row r="28" spans="1:17" ht="15.75" customHeight="1" x14ac:dyDescent="0.25">
      <c r="A28" s="8">
        <f t="shared" si="2"/>
        <v>16</v>
      </c>
      <c r="B28" s="9" t="s">
        <v>50</v>
      </c>
      <c r="C28" s="37">
        <v>0</v>
      </c>
      <c r="D28" s="10">
        <v>210</v>
      </c>
      <c r="E28" s="11">
        <f t="shared" si="0"/>
        <v>210</v>
      </c>
      <c r="F28" s="8">
        <f t="shared" si="3"/>
        <v>64</v>
      </c>
      <c r="G28" s="12" t="s">
        <v>51</v>
      </c>
      <c r="H28" s="37">
        <v>0</v>
      </c>
      <c r="I28" s="10">
        <v>210</v>
      </c>
      <c r="J28" s="8">
        <f t="shared" si="1"/>
        <v>210</v>
      </c>
      <c r="K28" s="2"/>
      <c r="L28" s="2" t="s">
        <v>37</v>
      </c>
      <c r="M28" s="7">
        <f>AVERAGE(H21:H24)</f>
        <v>0</v>
      </c>
      <c r="N28" s="7">
        <f>AVERAGE(I21:I24)</f>
        <v>210</v>
      </c>
      <c r="O28" s="2"/>
      <c r="P28" s="2"/>
      <c r="Q28" s="2"/>
    </row>
    <row r="29" spans="1:17" ht="15.75" customHeight="1" x14ac:dyDescent="0.25">
      <c r="A29" s="8">
        <f t="shared" si="2"/>
        <v>17</v>
      </c>
      <c r="B29" s="9" t="s">
        <v>52</v>
      </c>
      <c r="C29" s="37">
        <v>0</v>
      </c>
      <c r="D29" s="10">
        <v>210</v>
      </c>
      <c r="E29" s="11">
        <f t="shared" si="0"/>
        <v>210</v>
      </c>
      <c r="F29" s="8">
        <f t="shared" si="3"/>
        <v>65</v>
      </c>
      <c r="G29" s="12" t="s">
        <v>53</v>
      </c>
      <c r="H29" s="37">
        <v>0</v>
      </c>
      <c r="I29" s="10">
        <v>210</v>
      </c>
      <c r="J29" s="8">
        <f t="shared" si="1"/>
        <v>210</v>
      </c>
      <c r="K29" s="2"/>
      <c r="L29" s="2" t="s">
        <v>45</v>
      </c>
      <c r="M29" s="7">
        <f>AVERAGE(H25:H28)</f>
        <v>0</v>
      </c>
      <c r="N29" s="7">
        <f>AVERAGE(I25:I28)</f>
        <v>210</v>
      </c>
      <c r="O29" s="2"/>
      <c r="P29" s="2"/>
      <c r="Q29" s="2"/>
    </row>
    <row r="30" spans="1:17" ht="15.75" customHeight="1" x14ac:dyDescent="0.25">
      <c r="A30" s="8">
        <f t="shared" si="2"/>
        <v>18</v>
      </c>
      <c r="B30" s="9" t="s">
        <v>54</v>
      </c>
      <c r="C30" s="37">
        <v>0</v>
      </c>
      <c r="D30" s="10">
        <v>210</v>
      </c>
      <c r="E30" s="11">
        <f t="shared" si="0"/>
        <v>210</v>
      </c>
      <c r="F30" s="8">
        <f t="shared" si="3"/>
        <v>66</v>
      </c>
      <c r="G30" s="12" t="s">
        <v>55</v>
      </c>
      <c r="H30" s="37">
        <v>0</v>
      </c>
      <c r="I30" s="10">
        <v>210</v>
      </c>
      <c r="J30" s="8">
        <f t="shared" si="1"/>
        <v>210</v>
      </c>
      <c r="K30" s="2"/>
      <c r="L30" s="2" t="s">
        <v>53</v>
      </c>
      <c r="M30" s="7">
        <f>AVERAGE(H29:H32)</f>
        <v>0</v>
      </c>
      <c r="N30" s="7">
        <f>AVERAGE(I29:I32)</f>
        <v>210</v>
      </c>
      <c r="O30" s="2"/>
      <c r="P30" s="2"/>
      <c r="Q30" s="2"/>
    </row>
    <row r="31" spans="1:17" ht="15.75" customHeight="1" x14ac:dyDescent="0.25">
      <c r="A31" s="8">
        <f t="shared" si="2"/>
        <v>19</v>
      </c>
      <c r="B31" s="9" t="s">
        <v>56</v>
      </c>
      <c r="C31" s="37">
        <v>0</v>
      </c>
      <c r="D31" s="10">
        <v>210</v>
      </c>
      <c r="E31" s="11">
        <f t="shared" si="0"/>
        <v>210</v>
      </c>
      <c r="F31" s="8">
        <f t="shared" si="3"/>
        <v>67</v>
      </c>
      <c r="G31" s="12" t="s">
        <v>57</v>
      </c>
      <c r="H31" s="37">
        <v>0</v>
      </c>
      <c r="I31" s="10">
        <v>210</v>
      </c>
      <c r="J31" s="8">
        <f t="shared" si="1"/>
        <v>210</v>
      </c>
      <c r="K31" s="2"/>
      <c r="L31" s="2" t="s">
        <v>61</v>
      </c>
      <c r="M31" s="7">
        <f>AVERAGE(H33:H36)</f>
        <v>0</v>
      </c>
      <c r="N31" s="7">
        <f>AVERAGE(I33:I36)</f>
        <v>210</v>
      </c>
      <c r="O31" s="2"/>
      <c r="P31" s="2"/>
      <c r="Q31" s="2"/>
    </row>
    <row r="32" spans="1:17" ht="15.75" customHeight="1" x14ac:dyDescent="0.25">
      <c r="A32" s="8">
        <f t="shared" si="2"/>
        <v>20</v>
      </c>
      <c r="B32" s="9" t="s">
        <v>58</v>
      </c>
      <c r="C32" s="37">
        <v>0</v>
      </c>
      <c r="D32" s="10">
        <v>210</v>
      </c>
      <c r="E32" s="11">
        <f t="shared" si="0"/>
        <v>210</v>
      </c>
      <c r="F32" s="8">
        <f t="shared" si="3"/>
        <v>68</v>
      </c>
      <c r="G32" s="12" t="s">
        <v>59</v>
      </c>
      <c r="H32" s="37">
        <v>0</v>
      </c>
      <c r="I32" s="10">
        <v>210</v>
      </c>
      <c r="J32" s="8">
        <f t="shared" si="1"/>
        <v>210</v>
      </c>
      <c r="K32" s="2"/>
      <c r="L32" s="2" t="s">
        <v>69</v>
      </c>
      <c r="M32" s="7">
        <f>AVERAGE(H37:H40)</f>
        <v>0</v>
      </c>
      <c r="N32" s="7">
        <f>AVERAGE(I37:I40)</f>
        <v>210</v>
      </c>
      <c r="O32" s="2"/>
      <c r="P32" s="2"/>
      <c r="Q32" s="2"/>
    </row>
    <row r="33" spans="1:17" ht="15.75" customHeight="1" x14ac:dyDescent="0.25">
      <c r="A33" s="8">
        <f t="shared" si="2"/>
        <v>21</v>
      </c>
      <c r="B33" s="9" t="s">
        <v>60</v>
      </c>
      <c r="C33" s="37">
        <v>0</v>
      </c>
      <c r="D33" s="10">
        <v>210</v>
      </c>
      <c r="E33" s="11">
        <f t="shared" si="0"/>
        <v>210</v>
      </c>
      <c r="F33" s="8">
        <f t="shared" si="3"/>
        <v>69</v>
      </c>
      <c r="G33" s="12" t="s">
        <v>61</v>
      </c>
      <c r="H33" s="37">
        <v>0</v>
      </c>
      <c r="I33" s="10">
        <v>210</v>
      </c>
      <c r="J33" s="8">
        <f t="shared" si="1"/>
        <v>210</v>
      </c>
      <c r="K33" s="2"/>
      <c r="L33" s="2" t="s">
        <v>77</v>
      </c>
      <c r="M33" s="7">
        <f>AVERAGE(H41:H44)</f>
        <v>0</v>
      </c>
      <c r="N33" s="7">
        <f>AVERAGE(I41:I44)</f>
        <v>210</v>
      </c>
      <c r="O33" s="2"/>
      <c r="P33" s="2"/>
      <c r="Q33" s="2"/>
    </row>
    <row r="34" spans="1:17" ht="15.75" customHeight="1" x14ac:dyDescent="0.25">
      <c r="A34" s="8">
        <f t="shared" si="2"/>
        <v>22</v>
      </c>
      <c r="B34" s="9" t="s">
        <v>62</v>
      </c>
      <c r="C34" s="37">
        <v>0</v>
      </c>
      <c r="D34" s="10">
        <v>210</v>
      </c>
      <c r="E34" s="11">
        <f t="shared" si="0"/>
        <v>210</v>
      </c>
      <c r="F34" s="8">
        <f t="shared" si="3"/>
        <v>70</v>
      </c>
      <c r="G34" s="12" t="s">
        <v>63</v>
      </c>
      <c r="H34" s="37">
        <v>0</v>
      </c>
      <c r="I34" s="10">
        <v>210</v>
      </c>
      <c r="J34" s="8">
        <f t="shared" si="1"/>
        <v>210</v>
      </c>
      <c r="K34" s="2"/>
      <c r="L34" s="2" t="s">
        <v>85</v>
      </c>
      <c r="M34" s="7">
        <f>AVERAGE(H45:H48)</f>
        <v>0</v>
      </c>
      <c r="N34" s="7">
        <f>AVERAGE(I45:I48)</f>
        <v>210</v>
      </c>
      <c r="O34" s="2"/>
      <c r="P34" s="2"/>
      <c r="Q34" s="2"/>
    </row>
    <row r="35" spans="1:17" ht="15.75" customHeight="1" x14ac:dyDescent="0.25">
      <c r="A35" s="8">
        <f t="shared" si="2"/>
        <v>23</v>
      </c>
      <c r="B35" s="9" t="s">
        <v>64</v>
      </c>
      <c r="C35" s="37">
        <v>0</v>
      </c>
      <c r="D35" s="10">
        <v>210</v>
      </c>
      <c r="E35" s="11">
        <f t="shared" si="0"/>
        <v>210</v>
      </c>
      <c r="F35" s="8">
        <f t="shared" si="3"/>
        <v>71</v>
      </c>
      <c r="G35" s="12" t="s">
        <v>65</v>
      </c>
      <c r="H35" s="37">
        <v>0</v>
      </c>
      <c r="I35" s="10">
        <v>210</v>
      </c>
      <c r="J35" s="8">
        <f t="shared" si="1"/>
        <v>210</v>
      </c>
      <c r="K35" s="2"/>
      <c r="L35" s="2" t="s">
        <v>93</v>
      </c>
      <c r="M35" s="7">
        <f>AVERAGE(H49:H52)</f>
        <v>0</v>
      </c>
      <c r="N35" s="7">
        <f>AVERAGE(I49:I52)</f>
        <v>210</v>
      </c>
      <c r="O35" s="2"/>
      <c r="P35" s="2"/>
      <c r="Q35" s="2"/>
    </row>
    <row r="36" spans="1:17" ht="15.75" customHeight="1" x14ac:dyDescent="0.25">
      <c r="A36" s="8">
        <f t="shared" si="2"/>
        <v>24</v>
      </c>
      <c r="B36" s="9" t="s">
        <v>66</v>
      </c>
      <c r="C36" s="37">
        <v>0</v>
      </c>
      <c r="D36" s="10">
        <v>210</v>
      </c>
      <c r="E36" s="11">
        <f t="shared" si="0"/>
        <v>210</v>
      </c>
      <c r="F36" s="8">
        <f t="shared" si="3"/>
        <v>72</v>
      </c>
      <c r="G36" s="12" t="s">
        <v>67</v>
      </c>
      <c r="H36" s="37">
        <v>0</v>
      </c>
      <c r="I36" s="10">
        <v>210</v>
      </c>
      <c r="J36" s="8">
        <f t="shared" si="1"/>
        <v>210</v>
      </c>
      <c r="K36" s="2"/>
      <c r="L36" s="100" t="s">
        <v>101</v>
      </c>
      <c r="M36" s="7">
        <f>AVERAGE(H53:H56)</f>
        <v>0</v>
      </c>
      <c r="N36" s="7">
        <f>AVERAGE(I53:I56)</f>
        <v>210</v>
      </c>
      <c r="O36" s="2"/>
      <c r="P36" s="2"/>
      <c r="Q36" s="2"/>
    </row>
    <row r="37" spans="1:17" ht="15.75" customHeight="1" x14ac:dyDescent="0.25">
      <c r="A37" s="8">
        <v>25</v>
      </c>
      <c r="B37" s="9" t="s">
        <v>68</v>
      </c>
      <c r="C37" s="37">
        <v>0</v>
      </c>
      <c r="D37" s="10">
        <v>210</v>
      </c>
      <c r="E37" s="11">
        <f t="shared" si="0"/>
        <v>210</v>
      </c>
      <c r="F37" s="8">
        <v>73</v>
      </c>
      <c r="G37" s="12" t="s">
        <v>69</v>
      </c>
      <c r="H37" s="37">
        <v>0</v>
      </c>
      <c r="I37" s="10">
        <v>210</v>
      </c>
      <c r="J37" s="8">
        <f t="shared" si="1"/>
        <v>210</v>
      </c>
      <c r="K37" s="2"/>
      <c r="L37" s="100" t="s">
        <v>109</v>
      </c>
      <c r="M37" s="7">
        <f>AVERAGE(H57:H60)</f>
        <v>0</v>
      </c>
      <c r="N37" s="7">
        <f>AVERAGE(I57:I60)</f>
        <v>210</v>
      </c>
      <c r="O37" s="2"/>
      <c r="P37" s="2"/>
      <c r="Q37" s="2"/>
    </row>
    <row r="38" spans="1:17" ht="15.75" customHeight="1" x14ac:dyDescent="0.25">
      <c r="A38" s="8">
        <f t="shared" ref="A38:A60" si="4">A37+1</f>
        <v>26</v>
      </c>
      <c r="B38" s="9" t="s">
        <v>70</v>
      </c>
      <c r="C38" s="37">
        <v>0</v>
      </c>
      <c r="D38" s="10">
        <v>210</v>
      </c>
      <c r="E38" s="8">
        <f t="shared" si="0"/>
        <v>210</v>
      </c>
      <c r="F38" s="8">
        <f t="shared" ref="F38:F60" si="5">F37+1</f>
        <v>74</v>
      </c>
      <c r="G38" s="12" t="s">
        <v>71</v>
      </c>
      <c r="H38" s="37">
        <v>0</v>
      </c>
      <c r="I38" s="10">
        <v>210</v>
      </c>
      <c r="J38" s="8">
        <f t="shared" si="1"/>
        <v>210</v>
      </c>
      <c r="K38" s="2"/>
      <c r="L38" s="100" t="s">
        <v>288</v>
      </c>
      <c r="M38" s="100">
        <f>AVERAGE(M14:M37)</f>
        <v>0</v>
      </c>
      <c r="N38" s="100">
        <f>AVERAGE(N14:N37)</f>
        <v>210</v>
      </c>
      <c r="O38" s="2"/>
      <c r="P38" s="2"/>
      <c r="Q38" s="2"/>
    </row>
    <row r="39" spans="1:17" ht="15.75" customHeight="1" x14ac:dyDescent="0.25">
      <c r="A39" s="8">
        <f t="shared" si="4"/>
        <v>27</v>
      </c>
      <c r="B39" s="9" t="s">
        <v>72</v>
      </c>
      <c r="C39" s="37">
        <v>0</v>
      </c>
      <c r="D39" s="10">
        <v>210</v>
      </c>
      <c r="E39" s="8">
        <f t="shared" si="0"/>
        <v>210</v>
      </c>
      <c r="F39" s="8">
        <f t="shared" si="5"/>
        <v>75</v>
      </c>
      <c r="G39" s="12" t="s">
        <v>73</v>
      </c>
      <c r="H39" s="37">
        <v>0</v>
      </c>
      <c r="I39" s="10">
        <v>210</v>
      </c>
      <c r="J39" s="8">
        <f t="shared" si="1"/>
        <v>210</v>
      </c>
      <c r="K39" s="2"/>
      <c r="L39" s="2"/>
      <c r="M39" s="2"/>
      <c r="N39" s="2"/>
      <c r="O39" s="2"/>
      <c r="P39" s="2"/>
      <c r="Q39" s="2"/>
    </row>
    <row r="40" spans="1:17" ht="15.75" customHeight="1" x14ac:dyDescent="0.25">
      <c r="A40" s="8">
        <f t="shared" si="4"/>
        <v>28</v>
      </c>
      <c r="B40" s="9" t="s">
        <v>74</v>
      </c>
      <c r="C40" s="37">
        <v>0</v>
      </c>
      <c r="D40" s="10">
        <v>210</v>
      </c>
      <c r="E40" s="8">
        <f t="shared" si="0"/>
        <v>210</v>
      </c>
      <c r="F40" s="8">
        <f t="shared" si="5"/>
        <v>76</v>
      </c>
      <c r="G40" s="12" t="s">
        <v>75</v>
      </c>
      <c r="H40" s="37">
        <v>0</v>
      </c>
      <c r="I40" s="10">
        <v>210</v>
      </c>
      <c r="J40" s="8">
        <f t="shared" si="1"/>
        <v>210</v>
      </c>
      <c r="K40" s="2"/>
      <c r="L40" s="2"/>
      <c r="M40" s="2"/>
      <c r="N40" s="2"/>
      <c r="O40" s="2"/>
      <c r="P40" s="2"/>
      <c r="Q40" s="2"/>
    </row>
    <row r="41" spans="1:17" ht="15.75" customHeight="1" x14ac:dyDescent="0.25">
      <c r="A41" s="8">
        <f t="shared" si="4"/>
        <v>29</v>
      </c>
      <c r="B41" s="9" t="s">
        <v>76</v>
      </c>
      <c r="C41" s="37">
        <v>0</v>
      </c>
      <c r="D41" s="10">
        <v>210</v>
      </c>
      <c r="E41" s="8">
        <f t="shared" si="0"/>
        <v>210</v>
      </c>
      <c r="F41" s="8">
        <f t="shared" si="5"/>
        <v>77</v>
      </c>
      <c r="G41" s="12" t="s">
        <v>77</v>
      </c>
      <c r="H41" s="37">
        <v>0</v>
      </c>
      <c r="I41" s="10">
        <v>210</v>
      </c>
      <c r="J41" s="8">
        <f t="shared" si="1"/>
        <v>210</v>
      </c>
      <c r="K41" s="2"/>
      <c r="L41" s="2"/>
      <c r="M41" s="2"/>
      <c r="N41" s="2"/>
      <c r="O41" s="2"/>
      <c r="P41" s="2"/>
      <c r="Q41" s="2"/>
    </row>
    <row r="42" spans="1:17" ht="15.75" customHeight="1" x14ac:dyDescent="0.25">
      <c r="A42" s="8">
        <f t="shared" si="4"/>
        <v>30</v>
      </c>
      <c r="B42" s="9" t="s">
        <v>78</v>
      </c>
      <c r="C42" s="37">
        <v>0</v>
      </c>
      <c r="D42" s="10">
        <v>210</v>
      </c>
      <c r="E42" s="8">
        <f t="shared" si="0"/>
        <v>210</v>
      </c>
      <c r="F42" s="8">
        <f t="shared" si="5"/>
        <v>78</v>
      </c>
      <c r="G42" s="12" t="s">
        <v>79</v>
      </c>
      <c r="H42" s="37">
        <v>0</v>
      </c>
      <c r="I42" s="10">
        <v>210</v>
      </c>
      <c r="J42" s="8">
        <f t="shared" si="1"/>
        <v>210</v>
      </c>
      <c r="K42" s="2"/>
      <c r="L42" s="2"/>
      <c r="M42" s="2"/>
      <c r="N42" s="2"/>
      <c r="O42" s="2"/>
      <c r="P42" s="2"/>
      <c r="Q42" s="2"/>
    </row>
    <row r="43" spans="1:17" ht="15.75" customHeight="1" x14ac:dyDescent="0.25">
      <c r="A43" s="8">
        <f t="shared" si="4"/>
        <v>31</v>
      </c>
      <c r="B43" s="9" t="s">
        <v>80</v>
      </c>
      <c r="C43" s="37">
        <v>0</v>
      </c>
      <c r="D43" s="10">
        <v>210</v>
      </c>
      <c r="E43" s="8">
        <f t="shared" si="0"/>
        <v>210</v>
      </c>
      <c r="F43" s="8">
        <f t="shared" si="5"/>
        <v>79</v>
      </c>
      <c r="G43" s="12" t="s">
        <v>81</v>
      </c>
      <c r="H43" s="37">
        <v>0</v>
      </c>
      <c r="I43" s="10">
        <v>210</v>
      </c>
      <c r="J43" s="8">
        <f t="shared" si="1"/>
        <v>210</v>
      </c>
      <c r="K43" s="2"/>
      <c r="L43" s="2"/>
      <c r="M43" s="2"/>
      <c r="N43" s="2"/>
      <c r="O43" s="2"/>
      <c r="P43" s="2"/>
      <c r="Q43" s="2"/>
    </row>
    <row r="44" spans="1:17" ht="15.75" customHeight="1" x14ac:dyDescent="0.25">
      <c r="A44" s="8">
        <f t="shared" si="4"/>
        <v>32</v>
      </c>
      <c r="B44" s="9" t="s">
        <v>82</v>
      </c>
      <c r="C44" s="37">
        <v>0</v>
      </c>
      <c r="D44" s="10">
        <v>210</v>
      </c>
      <c r="E44" s="8">
        <f t="shared" si="0"/>
        <v>210</v>
      </c>
      <c r="F44" s="8">
        <f t="shared" si="5"/>
        <v>80</v>
      </c>
      <c r="G44" s="12" t="s">
        <v>83</v>
      </c>
      <c r="H44" s="37">
        <v>0</v>
      </c>
      <c r="I44" s="10">
        <v>210</v>
      </c>
      <c r="J44" s="8">
        <f t="shared" si="1"/>
        <v>210</v>
      </c>
      <c r="K44" s="2"/>
      <c r="L44" s="2"/>
      <c r="M44" s="2"/>
      <c r="N44" s="2"/>
      <c r="O44" s="2"/>
      <c r="P44" s="2"/>
      <c r="Q44" s="2"/>
    </row>
    <row r="45" spans="1:17" ht="15.75" customHeight="1" x14ac:dyDescent="0.25">
      <c r="A45" s="8">
        <f t="shared" si="4"/>
        <v>33</v>
      </c>
      <c r="B45" s="9" t="s">
        <v>84</v>
      </c>
      <c r="C45" s="37">
        <v>0</v>
      </c>
      <c r="D45" s="10">
        <v>210</v>
      </c>
      <c r="E45" s="8">
        <f t="shared" si="0"/>
        <v>210</v>
      </c>
      <c r="F45" s="8">
        <f t="shared" si="5"/>
        <v>81</v>
      </c>
      <c r="G45" s="12" t="s">
        <v>85</v>
      </c>
      <c r="H45" s="37">
        <v>0</v>
      </c>
      <c r="I45" s="10">
        <v>210</v>
      </c>
      <c r="J45" s="8">
        <f t="shared" si="1"/>
        <v>210</v>
      </c>
      <c r="K45" s="2"/>
      <c r="L45" s="2"/>
      <c r="M45" s="2"/>
      <c r="N45" s="2"/>
      <c r="O45" s="2"/>
      <c r="P45" s="2"/>
      <c r="Q45" s="2"/>
    </row>
    <row r="46" spans="1:17" ht="15.75" customHeight="1" x14ac:dyDescent="0.25">
      <c r="A46" s="8">
        <f t="shared" si="4"/>
        <v>34</v>
      </c>
      <c r="B46" s="9" t="s">
        <v>86</v>
      </c>
      <c r="C46" s="37">
        <v>0</v>
      </c>
      <c r="D46" s="10">
        <v>210</v>
      </c>
      <c r="E46" s="8">
        <f t="shared" si="0"/>
        <v>210</v>
      </c>
      <c r="F46" s="8">
        <f t="shared" si="5"/>
        <v>82</v>
      </c>
      <c r="G46" s="12" t="s">
        <v>87</v>
      </c>
      <c r="H46" s="37">
        <v>0</v>
      </c>
      <c r="I46" s="10">
        <v>210</v>
      </c>
      <c r="J46" s="8">
        <f t="shared" si="1"/>
        <v>210</v>
      </c>
      <c r="K46" s="2"/>
      <c r="L46" s="2"/>
      <c r="M46" s="2"/>
      <c r="N46" s="2"/>
      <c r="O46" s="2"/>
      <c r="P46" s="2"/>
      <c r="Q46" s="2"/>
    </row>
    <row r="47" spans="1:17" ht="15.75" customHeight="1" x14ac:dyDescent="0.25">
      <c r="A47" s="8">
        <f t="shared" si="4"/>
        <v>35</v>
      </c>
      <c r="B47" s="9" t="s">
        <v>88</v>
      </c>
      <c r="C47" s="37">
        <v>0</v>
      </c>
      <c r="D47" s="10">
        <v>210</v>
      </c>
      <c r="E47" s="8">
        <f t="shared" si="0"/>
        <v>210</v>
      </c>
      <c r="F47" s="8">
        <f t="shared" si="5"/>
        <v>83</v>
      </c>
      <c r="G47" s="12" t="s">
        <v>89</v>
      </c>
      <c r="H47" s="37">
        <v>0</v>
      </c>
      <c r="I47" s="10">
        <v>210</v>
      </c>
      <c r="J47" s="8">
        <f t="shared" si="1"/>
        <v>210</v>
      </c>
      <c r="K47" s="2"/>
      <c r="L47" s="2"/>
      <c r="M47" s="2"/>
      <c r="N47" s="2"/>
      <c r="O47" s="2"/>
      <c r="P47" s="2"/>
      <c r="Q47" s="2"/>
    </row>
    <row r="48" spans="1:17" ht="15.75" customHeight="1" x14ac:dyDescent="0.25">
      <c r="A48" s="8">
        <f t="shared" si="4"/>
        <v>36</v>
      </c>
      <c r="B48" s="9" t="s">
        <v>90</v>
      </c>
      <c r="C48" s="37">
        <v>0</v>
      </c>
      <c r="D48" s="10">
        <v>210</v>
      </c>
      <c r="E48" s="8">
        <f t="shared" si="0"/>
        <v>210</v>
      </c>
      <c r="F48" s="8">
        <f t="shared" si="5"/>
        <v>84</v>
      </c>
      <c r="G48" s="12" t="s">
        <v>91</v>
      </c>
      <c r="H48" s="37">
        <v>0</v>
      </c>
      <c r="I48" s="10">
        <v>210</v>
      </c>
      <c r="J48" s="8">
        <f t="shared" si="1"/>
        <v>210</v>
      </c>
      <c r="K48" s="2"/>
      <c r="L48" s="2"/>
      <c r="M48" s="2"/>
      <c r="N48" s="2"/>
      <c r="O48" s="2"/>
      <c r="P48" s="2"/>
      <c r="Q48" s="2"/>
    </row>
    <row r="49" spans="1:17" ht="15.75" customHeight="1" x14ac:dyDescent="0.25">
      <c r="A49" s="8">
        <f t="shared" si="4"/>
        <v>37</v>
      </c>
      <c r="B49" s="9" t="s">
        <v>92</v>
      </c>
      <c r="C49" s="37">
        <v>0</v>
      </c>
      <c r="D49" s="10">
        <v>210</v>
      </c>
      <c r="E49" s="8">
        <f t="shared" si="0"/>
        <v>210</v>
      </c>
      <c r="F49" s="8">
        <f t="shared" si="5"/>
        <v>85</v>
      </c>
      <c r="G49" s="12" t="s">
        <v>93</v>
      </c>
      <c r="H49" s="37">
        <v>0</v>
      </c>
      <c r="I49" s="10">
        <v>210</v>
      </c>
      <c r="J49" s="8">
        <f t="shared" si="1"/>
        <v>210</v>
      </c>
      <c r="K49" s="2"/>
      <c r="L49" s="2"/>
      <c r="M49" s="2"/>
      <c r="N49" s="2"/>
      <c r="O49" s="2"/>
      <c r="P49" s="2"/>
      <c r="Q49" s="2"/>
    </row>
    <row r="50" spans="1:17" ht="15.75" customHeight="1" x14ac:dyDescent="0.25">
      <c r="A50" s="8">
        <f t="shared" si="4"/>
        <v>38</v>
      </c>
      <c r="B50" s="12" t="s">
        <v>94</v>
      </c>
      <c r="C50" s="37">
        <v>0</v>
      </c>
      <c r="D50" s="10">
        <v>210</v>
      </c>
      <c r="E50" s="8">
        <f t="shared" si="0"/>
        <v>210</v>
      </c>
      <c r="F50" s="8">
        <f t="shared" si="5"/>
        <v>86</v>
      </c>
      <c r="G50" s="12" t="s">
        <v>95</v>
      </c>
      <c r="H50" s="37">
        <v>0</v>
      </c>
      <c r="I50" s="10">
        <v>210</v>
      </c>
      <c r="J50" s="8">
        <f t="shared" si="1"/>
        <v>210</v>
      </c>
      <c r="K50" s="2"/>
      <c r="L50" s="2"/>
      <c r="M50" s="2"/>
      <c r="N50" s="2"/>
      <c r="O50" s="2"/>
      <c r="P50" s="2"/>
      <c r="Q50" s="2"/>
    </row>
    <row r="51" spans="1:17" ht="15.75" customHeight="1" x14ac:dyDescent="0.25">
      <c r="A51" s="8">
        <f t="shared" si="4"/>
        <v>39</v>
      </c>
      <c r="B51" s="12" t="s">
        <v>96</v>
      </c>
      <c r="C51" s="37">
        <v>0</v>
      </c>
      <c r="D51" s="10">
        <v>210</v>
      </c>
      <c r="E51" s="8">
        <f t="shared" si="0"/>
        <v>210</v>
      </c>
      <c r="F51" s="8">
        <f t="shared" si="5"/>
        <v>87</v>
      </c>
      <c r="G51" s="12" t="s">
        <v>97</v>
      </c>
      <c r="H51" s="37">
        <v>0</v>
      </c>
      <c r="I51" s="10">
        <v>210</v>
      </c>
      <c r="J51" s="8">
        <f t="shared" si="1"/>
        <v>210</v>
      </c>
      <c r="K51" s="2"/>
      <c r="L51" s="2"/>
      <c r="M51" s="2"/>
      <c r="N51" s="2"/>
      <c r="O51" s="2"/>
      <c r="P51" s="2"/>
      <c r="Q51" s="2"/>
    </row>
    <row r="52" spans="1:17" ht="15.75" customHeight="1" x14ac:dyDescent="0.25">
      <c r="A52" s="8">
        <f t="shared" si="4"/>
        <v>40</v>
      </c>
      <c r="B52" s="12" t="s">
        <v>98</v>
      </c>
      <c r="C52" s="37">
        <v>0</v>
      </c>
      <c r="D52" s="10">
        <v>210</v>
      </c>
      <c r="E52" s="8">
        <f t="shared" si="0"/>
        <v>210</v>
      </c>
      <c r="F52" s="8">
        <f t="shared" si="5"/>
        <v>88</v>
      </c>
      <c r="G52" s="12" t="s">
        <v>99</v>
      </c>
      <c r="H52" s="37">
        <v>0</v>
      </c>
      <c r="I52" s="10">
        <v>210</v>
      </c>
      <c r="J52" s="8">
        <f t="shared" si="1"/>
        <v>210</v>
      </c>
      <c r="K52" s="2"/>
      <c r="L52" s="2"/>
      <c r="M52" s="2"/>
      <c r="N52" s="2"/>
      <c r="O52" s="2"/>
      <c r="P52" s="2"/>
      <c r="Q52" s="2"/>
    </row>
    <row r="53" spans="1:17" ht="15.75" customHeight="1" x14ac:dyDescent="0.25">
      <c r="A53" s="8">
        <f t="shared" si="4"/>
        <v>41</v>
      </c>
      <c r="B53" s="12" t="s">
        <v>100</v>
      </c>
      <c r="C53" s="37">
        <v>0</v>
      </c>
      <c r="D53" s="10">
        <v>210</v>
      </c>
      <c r="E53" s="8">
        <f t="shared" si="0"/>
        <v>210</v>
      </c>
      <c r="F53" s="8">
        <f t="shared" si="5"/>
        <v>89</v>
      </c>
      <c r="G53" s="12" t="s">
        <v>101</v>
      </c>
      <c r="H53" s="37">
        <v>0</v>
      </c>
      <c r="I53" s="10">
        <v>210</v>
      </c>
      <c r="J53" s="8">
        <f t="shared" si="1"/>
        <v>210</v>
      </c>
      <c r="K53" s="2"/>
      <c r="L53" s="13"/>
      <c r="M53" s="13"/>
      <c r="N53" s="13"/>
      <c r="O53" s="2"/>
      <c r="P53" s="2"/>
      <c r="Q53" s="2"/>
    </row>
    <row r="54" spans="1:17" ht="15.75" customHeight="1" x14ac:dyDescent="0.25">
      <c r="A54" s="8">
        <f t="shared" si="4"/>
        <v>42</v>
      </c>
      <c r="B54" s="12" t="s">
        <v>102</v>
      </c>
      <c r="C54" s="37">
        <v>0</v>
      </c>
      <c r="D54" s="10">
        <v>210</v>
      </c>
      <c r="E54" s="8">
        <f t="shared" si="0"/>
        <v>210</v>
      </c>
      <c r="F54" s="8">
        <f t="shared" si="5"/>
        <v>90</v>
      </c>
      <c r="G54" s="12" t="s">
        <v>103</v>
      </c>
      <c r="H54" s="37">
        <v>0</v>
      </c>
      <c r="I54" s="10">
        <v>210</v>
      </c>
      <c r="J54" s="8">
        <f t="shared" si="1"/>
        <v>210</v>
      </c>
      <c r="K54" s="2"/>
      <c r="L54" s="13"/>
      <c r="M54" s="13"/>
      <c r="N54" s="13"/>
      <c r="O54" s="2"/>
      <c r="P54" s="2"/>
      <c r="Q54" s="2"/>
    </row>
    <row r="55" spans="1:17" ht="15.75" customHeight="1" x14ac:dyDescent="0.25">
      <c r="A55" s="8">
        <f t="shared" si="4"/>
        <v>43</v>
      </c>
      <c r="B55" s="12" t="s">
        <v>104</v>
      </c>
      <c r="C55" s="37">
        <v>0</v>
      </c>
      <c r="D55" s="10">
        <v>210</v>
      </c>
      <c r="E55" s="8">
        <f t="shared" si="0"/>
        <v>210</v>
      </c>
      <c r="F55" s="8">
        <f t="shared" si="5"/>
        <v>91</v>
      </c>
      <c r="G55" s="12" t="s">
        <v>105</v>
      </c>
      <c r="H55" s="37">
        <v>0</v>
      </c>
      <c r="I55" s="10">
        <v>210</v>
      </c>
      <c r="J55" s="8">
        <f t="shared" si="1"/>
        <v>210</v>
      </c>
      <c r="K55" s="2"/>
      <c r="L55" s="13"/>
      <c r="M55" s="13"/>
      <c r="N55" s="13"/>
      <c r="O55" s="2"/>
      <c r="P55" s="2"/>
      <c r="Q55" s="2"/>
    </row>
    <row r="56" spans="1:17" ht="15.75" customHeight="1" x14ac:dyDescent="0.25">
      <c r="A56" s="8">
        <f t="shared" si="4"/>
        <v>44</v>
      </c>
      <c r="B56" s="12" t="s">
        <v>106</v>
      </c>
      <c r="C56" s="37">
        <v>0</v>
      </c>
      <c r="D56" s="10">
        <v>210</v>
      </c>
      <c r="E56" s="8">
        <f t="shared" si="0"/>
        <v>210</v>
      </c>
      <c r="F56" s="8">
        <f t="shared" si="5"/>
        <v>92</v>
      </c>
      <c r="G56" s="12" t="s">
        <v>107</v>
      </c>
      <c r="H56" s="37">
        <v>0</v>
      </c>
      <c r="I56" s="10">
        <v>210</v>
      </c>
      <c r="J56" s="8">
        <f t="shared" si="1"/>
        <v>210</v>
      </c>
      <c r="K56" s="2"/>
      <c r="L56" s="13"/>
      <c r="M56" s="13"/>
      <c r="N56" s="13"/>
      <c r="O56" s="2"/>
      <c r="P56" s="2"/>
      <c r="Q56" s="2"/>
    </row>
    <row r="57" spans="1:17" ht="15.75" customHeight="1" x14ac:dyDescent="0.25">
      <c r="A57" s="8">
        <f t="shared" si="4"/>
        <v>45</v>
      </c>
      <c r="B57" s="12" t="s">
        <v>108</v>
      </c>
      <c r="C57" s="37">
        <v>0</v>
      </c>
      <c r="D57" s="10">
        <v>210</v>
      </c>
      <c r="E57" s="8">
        <f t="shared" si="0"/>
        <v>210</v>
      </c>
      <c r="F57" s="8">
        <f t="shared" si="5"/>
        <v>93</v>
      </c>
      <c r="G57" s="12" t="s">
        <v>109</v>
      </c>
      <c r="H57" s="37">
        <v>0</v>
      </c>
      <c r="I57" s="10">
        <v>210</v>
      </c>
      <c r="J57" s="8">
        <f t="shared" si="1"/>
        <v>210</v>
      </c>
      <c r="K57" s="2"/>
      <c r="L57" s="14"/>
      <c r="M57" s="13"/>
      <c r="N57" s="15"/>
      <c r="O57" s="2"/>
      <c r="P57" s="2"/>
      <c r="Q57" s="2"/>
    </row>
    <row r="58" spans="1:17" ht="15.75" customHeight="1" x14ac:dyDescent="0.25">
      <c r="A58" s="8">
        <f t="shared" si="4"/>
        <v>46</v>
      </c>
      <c r="B58" s="12" t="s">
        <v>110</v>
      </c>
      <c r="C58" s="37">
        <v>0</v>
      </c>
      <c r="D58" s="10">
        <v>210</v>
      </c>
      <c r="E58" s="8">
        <f t="shared" si="0"/>
        <v>210</v>
      </c>
      <c r="F58" s="8">
        <f t="shared" si="5"/>
        <v>94</v>
      </c>
      <c r="G58" s="12" t="s">
        <v>111</v>
      </c>
      <c r="H58" s="37">
        <v>0</v>
      </c>
      <c r="I58" s="10">
        <v>210</v>
      </c>
      <c r="J58" s="8">
        <f t="shared" si="1"/>
        <v>210</v>
      </c>
      <c r="K58" s="2"/>
      <c r="L58" s="16"/>
      <c r="M58" s="13"/>
      <c r="N58" s="15"/>
      <c r="O58" s="2"/>
      <c r="P58" s="2"/>
      <c r="Q58" s="2"/>
    </row>
    <row r="59" spans="1:17" ht="15.75" customHeight="1" x14ac:dyDescent="0.25">
      <c r="A59" s="17">
        <f t="shared" si="4"/>
        <v>47</v>
      </c>
      <c r="B59" s="18" t="s">
        <v>112</v>
      </c>
      <c r="C59" s="37">
        <v>0</v>
      </c>
      <c r="D59" s="10">
        <v>210</v>
      </c>
      <c r="E59" s="17">
        <f t="shared" si="0"/>
        <v>210</v>
      </c>
      <c r="F59" s="17">
        <f t="shared" si="5"/>
        <v>95</v>
      </c>
      <c r="G59" s="18" t="s">
        <v>113</v>
      </c>
      <c r="H59" s="37">
        <v>0</v>
      </c>
      <c r="I59" s="10">
        <v>210</v>
      </c>
      <c r="J59" s="17">
        <f t="shared" si="1"/>
        <v>210</v>
      </c>
      <c r="K59" s="2"/>
      <c r="L59" s="16"/>
      <c r="M59" s="19"/>
      <c r="N59" s="15"/>
      <c r="O59" s="2"/>
      <c r="P59" s="2"/>
      <c r="Q59" s="2"/>
    </row>
    <row r="60" spans="1:17" ht="15.75" customHeight="1" x14ac:dyDescent="0.25">
      <c r="A60" s="17">
        <f t="shared" si="4"/>
        <v>48</v>
      </c>
      <c r="B60" s="18" t="s">
        <v>114</v>
      </c>
      <c r="C60" s="37">
        <v>0</v>
      </c>
      <c r="D60" s="10">
        <v>210</v>
      </c>
      <c r="E60" s="17">
        <f t="shared" si="0"/>
        <v>210</v>
      </c>
      <c r="F60" s="17">
        <f t="shared" si="5"/>
        <v>96</v>
      </c>
      <c r="G60" s="18" t="s">
        <v>115</v>
      </c>
      <c r="H60" s="37">
        <v>0</v>
      </c>
      <c r="I60" s="10">
        <v>210</v>
      </c>
      <c r="J60" s="17">
        <f t="shared" si="1"/>
        <v>210</v>
      </c>
      <c r="K60" s="2"/>
      <c r="L60" s="16"/>
      <c r="M60" s="19"/>
      <c r="N60" s="2"/>
      <c r="O60" s="2"/>
      <c r="P60" s="2"/>
      <c r="Q60" s="2"/>
    </row>
    <row r="61" spans="1:17" ht="30.75" customHeight="1" x14ac:dyDescent="0.3">
      <c r="A61" s="120" t="s">
        <v>116</v>
      </c>
      <c r="B61" s="121"/>
      <c r="C61" s="121"/>
      <c r="D61" s="122"/>
      <c r="E61" s="123" t="s">
        <v>117</v>
      </c>
      <c r="F61" s="124"/>
      <c r="G61" s="124"/>
      <c r="H61" s="124"/>
      <c r="I61" s="124"/>
      <c r="J61" s="125"/>
      <c r="K61" s="2"/>
      <c r="L61" s="14"/>
      <c r="M61" s="2"/>
      <c r="N61" s="2"/>
      <c r="O61" s="2"/>
      <c r="P61" s="2"/>
      <c r="Q61" s="2"/>
    </row>
    <row r="62" spans="1:17" ht="32.25" customHeight="1" x14ac:dyDescent="0.25">
      <c r="A62" s="128" t="s">
        <v>130</v>
      </c>
      <c r="B62" s="129"/>
      <c r="C62" s="129"/>
      <c r="D62" s="129"/>
      <c r="E62" s="129"/>
      <c r="F62" s="129"/>
      <c r="G62" s="130"/>
      <c r="H62" s="20" t="s">
        <v>118</v>
      </c>
      <c r="I62" s="20" t="s">
        <v>119</v>
      </c>
      <c r="J62" s="20" t="s">
        <v>120</v>
      </c>
      <c r="K62" s="2"/>
      <c r="L62" s="16"/>
      <c r="M62" s="7"/>
      <c r="N62" s="7"/>
      <c r="O62" s="7"/>
      <c r="P62" s="7"/>
      <c r="Q62" s="7"/>
    </row>
    <row r="63" spans="1:17" ht="23.25" customHeight="1" x14ac:dyDescent="0.25">
      <c r="A63" s="131"/>
      <c r="B63" s="132"/>
      <c r="C63" s="132"/>
      <c r="D63" s="132"/>
      <c r="E63" s="135" t="s">
        <v>269</v>
      </c>
      <c r="F63" s="136"/>
      <c r="G63" s="137"/>
      <c r="H63" s="21">
        <v>0</v>
      </c>
      <c r="I63" s="21">
        <v>5.28</v>
      </c>
      <c r="J63" s="21">
        <f>H63+I63</f>
        <v>5.28</v>
      </c>
      <c r="K63" s="2"/>
      <c r="L63" s="22">
        <f>203.1666+281.75</f>
        <v>484.91660000000002</v>
      </c>
      <c r="M63" s="32">
        <f>L63/1000</f>
        <v>0.48491660000000003</v>
      </c>
      <c r="N63" s="4"/>
      <c r="O63" s="7"/>
      <c r="P63" s="7"/>
      <c r="Q63" s="7"/>
    </row>
    <row r="64" spans="1:17" ht="24" customHeight="1" x14ac:dyDescent="0.25">
      <c r="A64" s="133"/>
      <c r="B64" s="134"/>
      <c r="C64" s="134"/>
      <c r="D64" s="134"/>
      <c r="E64" s="138" t="s">
        <v>270</v>
      </c>
      <c r="F64" s="139"/>
      <c r="G64" s="140"/>
      <c r="H64" s="36">
        <f>K81</f>
        <v>0</v>
      </c>
      <c r="I64" s="36">
        <f>L81</f>
        <v>0.48491660000000003</v>
      </c>
      <c r="J64" s="36">
        <f>H64+I64</f>
        <v>0.48491660000000003</v>
      </c>
      <c r="K64" s="2"/>
      <c r="L64" s="24"/>
      <c r="M64" s="24"/>
      <c r="N64" s="4"/>
      <c r="O64" s="7"/>
      <c r="P64" s="7"/>
      <c r="Q64" s="7"/>
    </row>
    <row r="65" spans="1:17" ht="16.5" customHeight="1" x14ac:dyDescent="0.25">
      <c r="A65" s="25"/>
      <c r="B65" s="7" t="s">
        <v>121</v>
      </c>
      <c r="C65" s="7"/>
      <c r="D65" s="7"/>
      <c r="E65" s="7"/>
      <c r="F65" s="7"/>
      <c r="G65" s="7"/>
      <c r="H65" s="7"/>
      <c r="I65" s="7"/>
      <c r="J65" s="26"/>
      <c r="K65" s="2"/>
      <c r="L65" s="4"/>
      <c r="M65" s="4"/>
      <c r="N65" s="4"/>
      <c r="O65" s="23" t="s">
        <v>122</v>
      </c>
      <c r="P65" s="23" t="s">
        <v>123</v>
      </c>
      <c r="Q65" s="7"/>
    </row>
    <row r="66" spans="1:17" ht="36.75" customHeight="1" x14ac:dyDescent="0.25">
      <c r="A66" s="141" t="s">
        <v>271</v>
      </c>
      <c r="B66" s="142"/>
      <c r="C66" s="142"/>
      <c r="D66" s="142"/>
      <c r="E66" s="142"/>
      <c r="F66" s="142"/>
      <c r="G66" s="142"/>
      <c r="H66" s="142"/>
      <c r="I66" s="142"/>
      <c r="J66" s="143"/>
      <c r="K66" s="2" t="s">
        <v>124</v>
      </c>
      <c r="L66" s="24"/>
      <c r="M66" s="27">
        <v>7.4999999999999997E-2</v>
      </c>
      <c r="N66" s="28">
        <v>0.60099999999999998</v>
      </c>
      <c r="O66" s="29">
        <f>M66+N66</f>
        <v>0.67599999999999993</v>
      </c>
      <c r="P66" s="29">
        <f>O66/J63*100</f>
        <v>12.803030303030303</v>
      </c>
      <c r="Q66" s="7"/>
    </row>
    <row r="67" spans="1:17" ht="25.5" customHeight="1" x14ac:dyDescent="0.25">
      <c r="A67" s="30"/>
      <c r="B67" s="31"/>
      <c r="C67" s="31"/>
      <c r="D67" s="31"/>
      <c r="E67" s="31"/>
      <c r="F67" s="31"/>
      <c r="G67" s="31"/>
      <c r="H67" s="144" t="s">
        <v>125</v>
      </c>
      <c r="I67" s="145"/>
      <c r="J67" s="146"/>
      <c r="K67" s="2"/>
      <c r="L67" s="4"/>
      <c r="M67" s="29">
        <f>H63+H64</f>
        <v>0</v>
      </c>
      <c r="N67" s="29">
        <f>I63+I64-N66-(2*0.018)-M66</f>
        <v>5.0529166000000005</v>
      </c>
      <c r="O67" s="7"/>
      <c r="P67" s="7"/>
      <c r="Q67" s="7"/>
    </row>
    <row r="68" spans="1:17" ht="33.75" customHeight="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4"/>
      <c r="M68" s="32">
        <f>M67/24</f>
        <v>0</v>
      </c>
      <c r="N68" s="32">
        <f>N67/24</f>
        <v>0.21053819166666668</v>
      </c>
      <c r="O68" s="23"/>
      <c r="P68" s="32">
        <f>M68+N68</f>
        <v>0.21053819166666668</v>
      </c>
      <c r="Q68" s="7"/>
    </row>
    <row r="69" spans="1:17" ht="15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7"/>
      <c r="M69" s="29">
        <f>M68*1000</f>
        <v>0</v>
      </c>
      <c r="N69" s="29">
        <f>N68*1000</f>
        <v>210.53819166666668</v>
      </c>
      <c r="O69" s="23"/>
      <c r="P69" s="29">
        <f>M69+N69</f>
        <v>210.53819166666668</v>
      </c>
      <c r="Q69" s="7"/>
    </row>
    <row r="70" spans="1:17" ht="15.75" customHeight="1" x14ac:dyDescent="0.25">
      <c r="A70" s="2"/>
      <c r="B70" s="2"/>
      <c r="C70" s="2"/>
      <c r="D70" s="2"/>
      <c r="E70" s="2"/>
      <c r="F70" s="2" t="s">
        <v>124</v>
      </c>
      <c r="G70" s="2"/>
      <c r="H70" s="2"/>
      <c r="I70" s="2"/>
      <c r="J70" s="2"/>
      <c r="K70" s="2"/>
      <c r="L70" s="2"/>
      <c r="M70" s="34"/>
      <c r="N70" s="34"/>
      <c r="O70" s="2"/>
      <c r="P70" s="2"/>
      <c r="Q70" s="2"/>
    </row>
    <row r="71" spans="1:17" ht="15.75" customHeight="1" x14ac:dyDescent="0.25">
      <c r="A71" s="126"/>
      <c r="B71" s="127"/>
      <c r="C71" s="127"/>
      <c r="D71" s="127"/>
      <c r="E71" s="92"/>
      <c r="F71" s="2"/>
      <c r="G71" s="2"/>
      <c r="H71" s="2"/>
      <c r="I71" s="2"/>
      <c r="J71" s="92"/>
      <c r="K71" s="2"/>
      <c r="L71" s="2"/>
      <c r="M71" s="2"/>
      <c r="N71" s="2"/>
      <c r="O71" s="2"/>
      <c r="P71" s="2"/>
      <c r="Q71" s="2"/>
    </row>
    <row r="72" spans="1:17" ht="15.75" customHeight="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</row>
    <row r="73" spans="1:17" ht="15.75" customHeight="1" x14ac:dyDescent="0.25">
      <c r="A73" s="2"/>
      <c r="B73" s="2"/>
      <c r="C73" s="2"/>
      <c r="D73" s="2"/>
      <c r="E73" s="33"/>
      <c r="F73" s="2"/>
      <c r="G73" s="2"/>
      <c r="H73" s="2"/>
      <c r="I73" s="2"/>
      <c r="J73" s="2"/>
      <c r="K73" s="16"/>
      <c r="L73" s="16"/>
      <c r="M73" s="2"/>
      <c r="N73" s="2"/>
      <c r="O73" s="2"/>
      <c r="P73" s="2"/>
      <c r="Q73" s="2"/>
    </row>
    <row r="74" spans="1:17" ht="15.75" customHeight="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16"/>
      <c r="L74" s="16"/>
      <c r="M74" s="2"/>
      <c r="N74" s="2"/>
      <c r="O74" s="2"/>
      <c r="P74" s="2"/>
      <c r="Q74" s="2"/>
    </row>
    <row r="75" spans="1:17" ht="15.7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16"/>
      <c r="L75" s="16"/>
      <c r="M75" s="2"/>
      <c r="N75" s="2"/>
      <c r="O75" s="2"/>
      <c r="P75" s="2"/>
      <c r="Q75" s="2"/>
    </row>
    <row r="76" spans="1:17" ht="15.7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</row>
    <row r="77" spans="1:17" ht="15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 ht="15.7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17" ht="15.7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3" t="s">
        <v>126</v>
      </c>
      <c r="L79" s="23" t="s">
        <v>127</v>
      </c>
      <c r="M79" s="23" t="s">
        <v>128</v>
      </c>
      <c r="N79" s="23" t="s">
        <v>129</v>
      </c>
      <c r="O79" s="2"/>
      <c r="P79" s="2"/>
      <c r="Q79" s="2"/>
    </row>
    <row r="80" spans="1:17" ht="15.7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9">
        <v>0</v>
      </c>
      <c r="L80" s="29">
        <v>0.49940000000000001</v>
      </c>
      <c r="M80" s="32">
        <f>K80+L80</f>
        <v>0.49940000000000001</v>
      </c>
      <c r="N80" s="32">
        <f>M80-M63</f>
        <v>1.448339999999998E-2</v>
      </c>
      <c r="O80" s="2"/>
      <c r="P80" s="2"/>
      <c r="Q80" s="2"/>
    </row>
    <row r="81" spans="1:17" ht="15.7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35">
        <v>0</v>
      </c>
      <c r="L81" s="35">
        <f>L80-N80</f>
        <v>0.48491660000000003</v>
      </c>
      <c r="M81" s="32">
        <f>K81+L81</f>
        <v>0.48491660000000003</v>
      </c>
      <c r="N81" s="32">
        <f>N80/2</f>
        <v>7.2416999999999898E-3</v>
      </c>
      <c r="O81" s="2"/>
      <c r="P81" s="2"/>
      <c r="Q81" s="2"/>
    </row>
    <row r="82" spans="1:17" ht="15.7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</row>
    <row r="83" spans="1:17" ht="15.7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1:17" ht="15.7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1:17" ht="15.7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1:17" ht="15.7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1:17" ht="15.7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1:17" ht="15.7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1:17" ht="15.7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1:17" ht="15.7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1:17" ht="15.7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1:17" ht="15.7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1:17" ht="15.7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1:17" ht="15.7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1:17" ht="15.7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1:17" ht="15.7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1:17" ht="15.7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1:17" ht="15.7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1:17" ht="15.7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spans="1:17" ht="15.7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</sheetData>
  <mergeCells count="37">
    <mergeCell ref="L11:L12"/>
    <mergeCell ref="M11:N11"/>
    <mergeCell ref="A61:D61"/>
    <mergeCell ref="E61:J61"/>
    <mergeCell ref="A71:D71"/>
    <mergeCell ref="A62:G62"/>
    <mergeCell ref="A63:D64"/>
    <mergeCell ref="E63:G63"/>
    <mergeCell ref="E64:G64"/>
    <mergeCell ref="A66:J66"/>
    <mergeCell ref="H67:J67"/>
    <mergeCell ref="A9:B9"/>
    <mergeCell ref="C9:J9"/>
    <mergeCell ref="A10:B10"/>
    <mergeCell ref="C10:J10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A6:B6"/>
    <mergeCell ref="C6:J6"/>
    <mergeCell ref="A7:B7"/>
    <mergeCell ref="C7:J7"/>
    <mergeCell ref="A8:B8"/>
    <mergeCell ref="C8:J8"/>
    <mergeCell ref="A1:J1"/>
    <mergeCell ref="A2:J2"/>
    <mergeCell ref="A3:J3"/>
    <mergeCell ref="A4:J4"/>
    <mergeCell ref="A5:B5"/>
    <mergeCell ref="C5:J5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0"/>
  <sheetViews>
    <sheetView workbookViewId="0">
      <selection activeCell="L11" sqref="L11:N38"/>
    </sheetView>
  </sheetViews>
  <sheetFormatPr defaultColWidth="14.42578125" defaultRowHeight="15" x14ac:dyDescent="0.25"/>
  <cols>
    <col min="1" max="1" width="10.5703125" style="95" customWidth="1"/>
    <col min="2" max="2" width="18.5703125" style="95" customWidth="1"/>
    <col min="3" max="4" width="12.7109375" style="95" customWidth="1"/>
    <col min="5" max="5" width="14.7109375" style="95" customWidth="1"/>
    <col min="6" max="6" width="12.42578125" style="95" customWidth="1"/>
    <col min="7" max="7" width="15.140625" style="95" customWidth="1"/>
    <col min="8" max="9" width="12.7109375" style="95" customWidth="1"/>
    <col min="10" max="10" width="15" style="95" customWidth="1"/>
    <col min="11" max="11" width="9.140625" style="95" customWidth="1"/>
    <col min="12" max="12" width="13" style="95" customWidth="1"/>
    <col min="13" max="13" width="12.7109375" style="95" customWidth="1"/>
    <col min="14" max="14" width="14.28515625" style="95" customWidth="1"/>
    <col min="15" max="15" width="7.85546875" style="95" customWidth="1"/>
    <col min="16" max="17" width="9.140625" style="95" customWidth="1"/>
    <col min="18" max="16384" width="14.42578125" style="95"/>
  </cols>
  <sheetData>
    <row r="1" spans="1:17" ht="24" x14ac:dyDescent="0.4">
      <c r="A1" s="101" t="s">
        <v>0</v>
      </c>
      <c r="B1" s="102"/>
      <c r="C1" s="102"/>
      <c r="D1" s="102"/>
      <c r="E1" s="102"/>
      <c r="F1" s="102"/>
      <c r="G1" s="102"/>
      <c r="H1" s="102"/>
      <c r="I1" s="102"/>
      <c r="J1" s="103"/>
      <c r="K1" s="1"/>
      <c r="L1" s="2"/>
      <c r="M1" s="2"/>
      <c r="N1" s="2"/>
      <c r="O1" s="3"/>
      <c r="P1" s="4" t="s">
        <v>1</v>
      </c>
      <c r="Q1" s="2"/>
    </row>
    <row r="2" spans="1:17" ht="18.75" x14ac:dyDescent="0.3">
      <c r="A2" s="104" t="s">
        <v>2</v>
      </c>
      <c r="B2" s="102"/>
      <c r="C2" s="102"/>
      <c r="D2" s="102"/>
      <c r="E2" s="102"/>
      <c r="F2" s="102"/>
      <c r="G2" s="102"/>
      <c r="H2" s="102"/>
      <c r="I2" s="102"/>
      <c r="J2" s="103"/>
      <c r="K2" s="2"/>
      <c r="L2" s="2"/>
      <c r="M2" s="2"/>
      <c r="N2" s="2"/>
      <c r="O2" s="5"/>
      <c r="P2" s="4" t="s">
        <v>3</v>
      </c>
      <c r="Q2" s="2"/>
    </row>
    <row r="3" spans="1:17" ht="18.75" customHeight="1" x14ac:dyDescent="0.25">
      <c r="A3" s="105" t="s">
        <v>272</v>
      </c>
      <c r="B3" s="106"/>
      <c r="C3" s="106"/>
      <c r="D3" s="106"/>
      <c r="E3" s="106"/>
      <c r="F3" s="106"/>
      <c r="G3" s="106"/>
      <c r="H3" s="106"/>
      <c r="I3" s="106"/>
      <c r="J3" s="107"/>
      <c r="K3" s="6"/>
      <c r="L3" s="6"/>
      <c r="N3" s="6"/>
      <c r="O3" s="6"/>
      <c r="P3" s="6"/>
      <c r="Q3" s="6"/>
    </row>
    <row r="4" spans="1:17" ht="24" x14ac:dyDescent="0.4">
      <c r="A4" s="101" t="s">
        <v>4</v>
      </c>
      <c r="B4" s="102"/>
      <c r="C4" s="102"/>
      <c r="D4" s="102"/>
      <c r="E4" s="102"/>
      <c r="F4" s="102"/>
      <c r="G4" s="102"/>
      <c r="H4" s="102"/>
      <c r="I4" s="102"/>
      <c r="J4" s="103"/>
      <c r="K4" s="2"/>
      <c r="L4" s="2"/>
      <c r="M4" s="6"/>
      <c r="N4" s="2"/>
      <c r="O4" s="2"/>
      <c r="P4" s="2"/>
      <c r="Q4" s="2"/>
    </row>
    <row r="5" spans="1:17" x14ac:dyDescent="0.25">
      <c r="A5" s="108" t="s">
        <v>5</v>
      </c>
      <c r="B5" s="103"/>
      <c r="C5" s="109" t="s">
        <v>6</v>
      </c>
      <c r="D5" s="102"/>
      <c r="E5" s="102"/>
      <c r="F5" s="102"/>
      <c r="G5" s="102"/>
      <c r="H5" s="102"/>
      <c r="I5" s="102"/>
      <c r="J5" s="103"/>
      <c r="K5" s="2"/>
      <c r="L5" s="2"/>
      <c r="M5" s="2"/>
      <c r="N5" s="2"/>
      <c r="O5" s="2"/>
      <c r="P5" s="2"/>
      <c r="Q5" s="2"/>
    </row>
    <row r="6" spans="1:17" ht="45" customHeight="1" x14ac:dyDescent="0.25">
      <c r="A6" s="110" t="s">
        <v>7</v>
      </c>
      <c r="B6" s="103"/>
      <c r="C6" s="111" t="s">
        <v>8</v>
      </c>
      <c r="D6" s="102"/>
      <c r="E6" s="102"/>
      <c r="F6" s="102"/>
      <c r="G6" s="102"/>
      <c r="H6" s="102"/>
      <c r="I6" s="102"/>
      <c r="J6" s="103"/>
      <c r="K6" s="2"/>
      <c r="L6" s="2"/>
      <c r="M6" s="2"/>
      <c r="N6" s="2"/>
      <c r="O6" s="2"/>
      <c r="P6" s="2"/>
      <c r="Q6" s="2"/>
    </row>
    <row r="7" spans="1:17" x14ac:dyDescent="0.25">
      <c r="A7" s="110" t="s">
        <v>9</v>
      </c>
      <c r="B7" s="103"/>
      <c r="C7" s="112" t="s">
        <v>10</v>
      </c>
      <c r="D7" s="102"/>
      <c r="E7" s="102"/>
      <c r="F7" s="102"/>
      <c r="G7" s="102"/>
      <c r="H7" s="102"/>
      <c r="I7" s="102"/>
      <c r="J7" s="103"/>
      <c r="K7" s="2"/>
      <c r="L7" s="2"/>
      <c r="M7" s="2"/>
      <c r="N7" s="2"/>
      <c r="O7" s="2"/>
      <c r="P7" s="2"/>
      <c r="Q7" s="2"/>
    </row>
    <row r="8" spans="1:17" x14ac:dyDescent="0.25">
      <c r="A8" s="110" t="s">
        <v>11</v>
      </c>
      <c r="B8" s="103"/>
      <c r="C8" s="112" t="s">
        <v>12</v>
      </c>
      <c r="D8" s="102"/>
      <c r="E8" s="102"/>
      <c r="F8" s="102"/>
      <c r="G8" s="102"/>
      <c r="H8" s="102"/>
      <c r="I8" s="102"/>
      <c r="J8" s="103"/>
      <c r="K8" s="2"/>
      <c r="L8" s="2"/>
      <c r="M8" s="2"/>
      <c r="N8" s="2"/>
      <c r="O8" s="2"/>
      <c r="P8" s="2"/>
      <c r="Q8" s="2"/>
    </row>
    <row r="9" spans="1:17" x14ac:dyDescent="0.25">
      <c r="A9" s="113" t="s">
        <v>13</v>
      </c>
      <c r="B9" s="103"/>
      <c r="C9" s="114" t="s">
        <v>276</v>
      </c>
      <c r="D9" s="115"/>
      <c r="E9" s="115"/>
      <c r="F9" s="115"/>
      <c r="G9" s="115"/>
      <c r="H9" s="115"/>
      <c r="I9" s="115"/>
      <c r="J9" s="116"/>
      <c r="K9" s="6"/>
      <c r="L9" s="6"/>
      <c r="M9" s="6"/>
      <c r="N9" s="6"/>
      <c r="O9" s="6"/>
      <c r="P9" s="6"/>
      <c r="Q9" s="6"/>
    </row>
    <row r="10" spans="1:17" x14ac:dyDescent="0.25">
      <c r="A10" s="110" t="s">
        <v>14</v>
      </c>
      <c r="B10" s="103"/>
      <c r="C10" s="114"/>
      <c r="D10" s="115"/>
      <c r="E10" s="115"/>
      <c r="F10" s="115"/>
      <c r="G10" s="115"/>
      <c r="H10" s="115"/>
      <c r="I10" s="115"/>
      <c r="J10" s="116"/>
      <c r="K10" s="2"/>
      <c r="L10" s="2"/>
      <c r="M10" s="2"/>
      <c r="N10" s="2"/>
      <c r="O10" s="2"/>
      <c r="P10" s="2"/>
      <c r="Q10" s="2"/>
    </row>
    <row r="11" spans="1:17" ht="33" customHeight="1" x14ac:dyDescent="0.25">
      <c r="A11" s="117" t="s">
        <v>15</v>
      </c>
      <c r="B11" s="117" t="s">
        <v>16</v>
      </c>
      <c r="C11" s="119" t="s">
        <v>17</v>
      </c>
      <c r="D11" s="119" t="s">
        <v>18</v>
      </c>
      <c r="E11" s="117" t="s">
        <v>19</v>
      </c>
      <c r="F11" s="117" t="s">
        <v>15</v>
      </c>
      <c r="G11" s="117" t="s">
        <v>16</v>
      </c>
      <c r="H11" s="119" t="s">
        <v>17</v>
      </c>
      <c r="I11" s="119" t="s">
        <v>18</v>
      </c>
      <c r="J11" s="117" t="s">
        <v>19</v>
      </c>
      <c r="K11" s="2"/>
      <c r="L11" s="147" t="s">
        <v>16</v>
      </c>
      <c r="M11" s="148" t="s">
        <v>287</v>
      </c>
      <c r="N11" s="148"/>
      <c r="O11" s="2"/>
      <c r="P11" s="2"/>
      <c r="Q11" s="2"/>
    </row>
    <row r="12" spans="1:17" ht="13.5" customHeight="1" x14ac:dyDescent="0.25">
      <c r="A12" s="118"/>
      <c r="B12" s="118"/>
      <c r="C12" s="118"/>
      <c r="D12" s="118"/>
      <c r="E12" s="118"/>
      <c r="F12" s="118"/>
      <c r="G12" s="118"/>
      <c r="H12" s="118"/>
      <c r="I12" s="118"/>
      <c r="J12" s="118"/>
      <c r="K12" s="2"/>
      <c r="L12" s="147"/>
      <c r="M12" s="7" t="s">
        <v>17</v>
      </c>
      <c r="N12" s="2" t="s">
        <v>18</v>
      </c>
      <c r="O12" s="2"/>
      <c r="P12" s="2"/>
      <c r="Q12" s="2"/>
    </row>
    <row r="13" spans="1:17" x14ac:dyDescent="0.25">
      <c r="A13" s="8">
        <v>1</v>
      </c>
      <c r="B13" s="9" t="s">
        <v>20</v>
      </c>
      <c r="C13" s="37">
        <v>0</v>
      </c>
      <c r="D13" s="10">
        <v>210</v>
      </c>
      <c r="E13" s="11">
        <f t="shared" ref="E13:E60" si="0">SUM(C13,D13)</f>
        <v>210</v>
      </c>
      <c r="F13" s="8">
        <v>49</v>
      </c>
      <c r="G13" s="12" t="s">
        <v>21</v>
      </c>
      <c r="H13" s="37">
        <v>0</v>
      </c>
      <c r="I13" s="10">
        <v>210</v>
      </c>
      <c r="J13" s="8">
        <f t="shared" ref="J13:J60" si="1">SUM(H13,I13)</f>
        <v>210</v>
      </c>
      <c r="K13" s="2"/>
      <c r="L13" s="2"/>
      <c r="M13" s="7"/>
      <c r="N13" s="7"/>
      <c r="O13" s="2"/>
      <c r="P13" s="2"/>
      <c r="Q13" s="2"/>
    </row>
    <row r="14" spans="1:17" x14ac:dyDescent="0.25">
      <c r="A14" s="8">
        <f t="shared" ref="A14:A36" si="2">A13+1</f>
        <v>2</v>
      </c>
      <c r="B14" s="9" t="s">
        <v>22</v>
      </c>
      <c r="C14" s="37">
        <v>0</v>
      </c>
      <c r="D14" s="10">
        <v>210</v>
      </c>
      <c r="E14" s="11">
        <f t="shared" si="0"/>
        <v>210</v>
      </c>
      <c r="F14" s="8">
        <f t="shared" ref="F14:F36" si="3">F13+1</f>
        <v>50</v>
      </c>
      <c r="G14" s="12" t="s">
        <v>23</v>
      </c>
      <c r="H14" s="37">
        <v>0</v>
      </c>
      <c r="I14" s="10">
        <v>210</v>
      </c>
      <c r="J14" s="8">
        <f t="shared" si="1"/>
        <v>210</v>
      </c>
      <c r="K14" s="2"/>
      <c r="L14" s="2" t="s">
        <v>20</v>
      </c>
      <c r="M14" s="7">
        <f>AVERAGE(C13:C16)</f>
        <v>0</v>
      </c>
      <c r="N14" s="7">
        <f>AVERAGE(D13:D16)</f>
        <v>210</v>
      </c>
      <c r="O14" s="2"/>
      <c r="P14" s="2"/>
      <c r="Q14" s="2"/>
    </row>
    <row r="15" spans="1:17" x14ac:dyDescent="0.25">
      <c r="A15" s="8">
        <f t="shared" si="2"/>
        <v>3</v>
      </c>
      <c r="B15" s="9" t="s">
        <v>24</v>
      </c>
      <c r="C15" s="37">
        <v>0</v>
      </c>
      <c r="D15" s="10">
        <v>210</v>
      </c>
      <c r="E15" s="11">
        <f t="shared" si="0"/>
        <v>210</v>
      </c>
      <c r="F15" s="8">
        <f t="shared" si="3"/>
        <v>51</v>
      </c>
      <c r="G15" s="12" t="s">
        <v>25</v>
      </c>
      <c r="H15" s="37">
        <v>0</v>
      </c>
      <c r="I15" s="10">
        <v>210</v>
      </c>
      <c r="J15" s="8">
        <f t="shared" si="1"/>
        <v>210</v>
      </c>
      <c r="K15" s="2"/>
      <c r="L15" s="2" t="s">
        <v>28</v>
      </c>
      <c r="M15" s="7">
        <f>AVERAGE(C17:C20)</f>
        <v>0</v>
      </c>
      <c r="N15" s="7">
        <f>AVERAGE(D17:D20)</f>
        <v>210</v>
      </c>
      <c r="O15" s="2"/>
      <c r="P15" s="2"/>
      <c r="Q15" s="2"/>
    </row>
    <row r="16" spans="1:17" x14ac:dyDescent="0.25">
      <c r="A16" s="8">
        <f t="shared" si="2"/>
        <v>4</v>
      </c>
      <c r="B16" s="9" t="s">
        <v>26</v>
      </c>
      <c r="C16" s="37">
        <v>0</v>
      </c>
      <c r="D16" s="10">
        <v>210</v>
      </c>
      <c r="E16" s="11">
        <f t="shared" si="0"/>
        <v>210</v>
      </c>
      <c r="F16" s="8">
        <f t="shared" si="3"/>
        <v>52</v>
      </c>
      <c r="G16" s="12" t="s">
        <v>27</v>
      </c>
      <c r="H16" s="37">
        <v>0</v>
      </c>
      <c r="I16" s="10">
        <v>210</v>
      </c>
      <c r="J16" s="8">
        <f t="shared" si="1"/>
        <v>210</v>
      </c>
      <c r="K16" s="2"/>
      <c r="L16" s="2" t="s">
        <v>36</v>
      </c>
      <c r="M16" s="7">
        <f>AVERAGE(C21:C24)</f>
        <v>0</v>
      </c>
      <c r="N16" s="7">
        <f>AVERAGE(D21:D24)</f>
        <v>210</v>
      </c>
      <c r="O16" s="2"/>
      <c r="P16" s="2"/>
      <c r="Q16" s="2"/>
    </row>
    <row r="17" spans="1:17" x14ac:dyDescent="0.25">
      <c r="A17" s="8">
        <f t="shared" si="2"/>
        <v>5</v>
      </c>
      <c r="B17" s="9" t="s">
        <v>28</v>
      </c>
      <c r="C17" s="37">
        <v>0</v>
      </c>
      <c r="D17" s="10">
        <v>210</v>
      </c>
      <c r="E17" s="11">
        <f t="shared" si="0"/>
        <v>210</v>
      </c>
      <c r="F17" s="8">
        <f t="shared" si="3"/>
        <v>53</v>
      </c>
      <c r="G17" s="12" t="s">
        <v>29</v>
      </c>
      <c r="H17" s="37">
        <v>0</v>
      </c>
      <c r="I17" s="10">
        <v>210</v>
      </c>
      <c r="J17" s="8">
        <f t="shared" si="1"/>
        <v>210</v>
      </c>
      <c r="K17" s="2"/>
      <c r="L17" s="2" t="s">
        <v>44</v>
      </c>
      <c r="M17" s="7">
        <f>AVERAGE(C25:C28)</f>
        <v>0</v>
      </c>
      <c r="N17" s="7">
        <f>AVERAGE(D25:D28)</f>
        <v>210</v>
      </c>
      <c r="O17" s="2"/>
      <c r="P17" s="2"/>
      <c r="Q17" s="2"/>
    </row>
    <row r="18" spans="1:17" x14ac:dyDescent="0.25">
      <c r="A18" s="8">
        <f t="shared" si="2"/>
        <v>6</v>
      </c>
      <c r="B18" s="9" t="s">
        <v>30</v>
      </c>
      <c r="C18" s="37">
        <v>0</v>
      </c>
      <c r="D18" s="10">
        <v>210</v>
      </c>
      <c r="E18" s="11">
        <f t="shared" si="0"/>
        <v>210</v>
      </c>
      <c r="F18" s="8">
        <f t="shared" si="3"/>
        <v>54</v>
      </c>
      <c r="G18" s="12" t="s">
        <v>31</v>
      </c>
      <c r="H18" s="37">
        <v>0</v>
      </c>
      <c r="I18" s="10">
        <v>210</v>
      </c>
      <c r="J18" s="8">
        <f t="shared" si="1"/>
        <v>210</v>
      </c>
      <c r="K18" s="2"/>
      <c r="L18" s="2" t="s">
        <v>52</v>
      </c>
      <c r="M18" s="7">
        <f>AVERAGE(C29:C32)</f>
        <v>0</v>
      </c>
      <c r="N18" s="7">
        <f>AVERAGE(D29:D32)</f>
        <v>210</v>
      </c>
      <c r="O18" s="2"/>
      <c r="P18" s="2"/>
      <c r="Q18" s="2"/>
    </row>
    <row r="19" spans="1:17" x14ac:dyDescent="0.25">
      <c r="A19" s="8">
        <f t="shared" si="2"/>
        <v>7</v>
      </c>
      <c r="B19" s="9" t="s">
        <v>32</v>
      </c>
      <c r="C19" s="37">
        <v>0</v>
      </c>
      <c r="D19" s="10">
        <v>210</v>
      </c>
      <c r="E19" s="11">
        <f t="shared" si="0"/>
        <v>210</v>
      </c>
      <c r="F19" s="8">
        <f t="shared" si="3"/>
        <v>55</v>
      </c>
      <c r="G19" s="12" t="s">
        <v>33</v>
      </c>
      <c r="H19" s="37">
        <v>0</v>
      </c>
      <c r="I19" s="10">
        <v>210</v>
      </c>
      <c r="J19" s="8">
        <f t="shared" si="1"/>
        <v>210</v>
      </c>
      <c r="K19" s="2"/>
      <c r="L19" s="2" t="s">
        <v>60</v>
      </c>
      <c r="M19" s="7">
        <f>AVERAGE(C33:C36)</f>
        <v>0</v>
      </c>
      <c r="N19" s="7">
        <f>AVERAGE(D33:D36)</f>
        <v>210</v>
      </c>
      <c r="O19" s="2"/>
      <c r="P19" s="2"/>
      <c r="Q19" s="2"/>
    </row>
    <row r="20" spans="1:17" x14ac:dyDescent="0.25">
      <c r="A20" s="8">
        <f t="shared" si="2"/>
        <v>8</v>
      </c>
      <c r="B20" s="9" t="s">
        <v>34</v>
      </c>
      <c r="C20" s="37">
        <v>0</v>
      </c>
      <c r="D20" s="10">
        <v>210</v>
      </c>
      <c r="E20" s="11">
        <f t="shared" si="0"/>
        <v>210</v>
      </c>
      <c r="F20" s="8">
        <f t="shared" si="3"/>
        <v>56</v>
      </c>
      <c r="G20" s="12" t="s">
        <v>35</v>
      </c>
      <c r="H20" s="37">
        <v>0</v>
      </c>
      <c r="I20" s="10">
        <v>210</v>
      </c>
      <c r="J20" s="8">
        <f t="shared" si="1"/>
        <v>210</v>
      </c>
      <c r="K20" s="2"/>
      <c r="L20" s="2" t="s">
        <v>68</v>
      </c>
      <c r="M20" s="7">
        <f>AVERAGE(C37:C40)</f>
        <v>0</v>
      </c>
      <c r="N20" s="7">
        <f>AVERAGE(D37:D40)</f>
        <v>210</v>
      </c>
      <c r="O20" s="2"/>
      <c r="P20" s="2"/>
      <c r="Q20" s="2"/>
    </row>
    <row r="21" spans="1:17" ht="15.75" customHeight="1" x14ac:dyDescent="0.25">
      <c r="A21" s="8">
        <f t="shared" si="2"/>
        <v>9</v>
      </c>
      <c r="B21" s="9" t="s">
        <v>36</v>
      </c>
      <c r="C21" s="37">
        <v>0</v>
      </c>
      <c r="D21" s="10">
        <v>210</v>
      </c>
      <c r="E21" s="11">
        <f t="shared" si="0"/>
        <v>210</v>
      </c>
      <c r="F21" s="8">
        <f t="shared" si="3"/>
        <v>57</v>
      </c>
      <c r="G21" s="12" t="s">
        <v>37</v>
      </c>
      <c r="H21" s="37">
        <v>0</v>
      </c>
      <c r="I21" s="10">
        <v>210</v>
      </c>
      <c r="J21" s="8">
        <f t="shared" si="1"/>
        <v>210</v>
      </c>
      <c r="K21" s="2"/>
      <c r="L21" s="2" t="s">
        <v>76</v>
      </c>
      <c r="M21" s="7">
        <f>AVERAGE(C41:C44)</f>
        <v>0</v>
      </c>
      <c r="N21" s="7">
        <f>AVERAGE(D41:D44)</f>
        <v>210</v>
      </c>
      <c r="O21" s="2"/>
      <c r="P21" s="2"/>
      <c r="Q21" s="2"/>
    </row>
    <row r="22" spans="1:17" ht="15.75" customHeight="1" x14ac:dyDescent="0.25">
      <c r="A22" s="8">
        <f t="shared" si="2"/>
        <v>10</v>
      </c>
      <c r="B22" s="9" t="s">
        <v>38</v>
      </c>
      <c r="C22" s="37">
        <v>0</v>
      </c>
      <c r="D22" s="10">
        <v>210</v>
      </c>
      <c r="E22" s="11">
        <f t="shared" si="0"/>
        <v>210</v>
      </c>
      <c r="F22" s="8">
        <f t="shared" si="3"/>
        <v>58</v>
      </c>
      <c r="G22" s="12" t="s">
        <v>39</v>
      </c>
      <c r="H22" s="37">
        <v>0</v>
      </c>
      <c r="I22" s="10">
        <v>210</v>
      </c>
      <c r="J22" s="8">
        <f t="shared" si="1"/>
        <v>210</v>
      </c>
      <c r="K22" s="2"/>
      <c r="L22" s="2" t="s">
        <v>84</v>
      </c>
      <c r="M22" s="7">
        <f>AVERAGE(C45:C48)</f>
        <v>0</v>
      </c>
      <c r="N22" s="7">
        <f>AVERAGE(D45:D48)</f>
        <v>210</v>
      </c>
      <c r="O22" s="2"/>
      <c r="P22" s="2"/>
      <c r="Q22" s="2"/>
    </row>
    <row r="23" spans="1:17" ht="15.75" customHeight="1" x14ac:dyDescent="0.25">
      <c r="A23" s="8">
        <f t="shared" si="2"/>
        <v>11</v>
      </c>
      <c r="B23" s="9" t="s">
        <v>40</v>
      </c>
      <c r="C23" s="37">
        <v>0</v>
      </c>
      <c r="D23" s="10">
        <v>210</v>
      </c>
      <c r="E23" s="11">
        <f t="shared" si="0"/>
        <v>210</v>
      </c>
      <c r="F23" s="8">
        <f t="shared" si="3"/>
        <v>59</v>
      </c>
      <c r="G23" s="12" t="s">
        <v>41</v>
      </c>
      <c r="H23" s="37">
        <v>0</v>
      </c>
      <c r="I23" s="10">
        <v>210</v>
      </c>
      <c r="J23" s="8">
        <f t="shared" si="1"/>
        <v>210</v>
      </c>
      <c r="K23" s="2"/>
      <c r="L23" s="2" t="s">
        <v>92</v>
      </c>
      <c r="M23" s="7">
        <f>AVERAGE(C49:C52)</f>
        <v>0</v>
      </c>
      <c r="N23" s="7">
        <f>AVERAGE(D49:D52)</f>
        <v>210</v>
      </c>
      <c r="O23" s="2"/>
      <c r="P23" s="2"/>
      <c r="Q23" s="2"/>
    </row>
    <row r="24" spans="1:17" ht="15.75" customHeight="1" x14ac:dyDescent="0.25">
      <c r="A24" s="8">
        <f t="shared" si="2"/>
        <v>12</v>
      </c>
      <c r="B24" s="9" t="s">
        <v>42</v>
      </c>
      <c r="C24" s="37">
        <v>0</v>
      </c>
      <c r="D24" s="10">
        <v>210</v>
      </c>
      <c r="E24" s="11">
        <f t="shared" si="0"/>
        <v>210</v>
      </c>
      <c r="F24" s="8">
        <f t="shared" si="3"/>
        <v>60</v>
      </c>
      <c r="G24" s="12" t="s">
        <v>43</v>
      </c>
      <c r="H24" s="37">
        <v>0</v>
      </c>
      <c r="I24" s="10">
        <v>210</v>
      </c>
      <c r="J24" s="8">
        <f t="shared" si="1"/>
        <v>210</v>
      </c>
      <c r="K24" s="2"/>
      <c r="L24" s="13" t="s">
        <v>100</v>
      </c>
      <c r="M24" s="7">
        <f>AVERAGE(C53:C56)</f>
        <v>0</v>
      </c>
      <c r="N24" s="7">
        <f>AVERAGE(D53:D56)</f>
        <v>210</v>
      </c>
      <c r="O24" s="2"/>
      <c r="P24" s="2"/>
      <c r="Q24" s="2"/>
    </row>
    <row r="25" spans="1:17" ht="15.75" customHeight="1" x14ac:dyDescent="0.25">
      <c r="A25" s="8">
        <f t="shared" si="2"/>
        <v>13</v>
      </c>
      <c r="B25" s="9" t="s">
        <v>44</v>
      </c>
      <c r="C25" s="37">
        <v>0</v>
      </c>
      <c r="D25" s="10">
        <v>210</v>
      </c>
      <c r="E25" s="11">
        <f t="shared" si="0"/>
        <v>210</v>
      </c>
      <c r="F25" s="8">
        <f t="shared" si="3"/>
        <v>61</v>
      </c>
      <c r="G25" s="12" t="s">
        <v>45</v>
      </c>
      <c r="H25" s="37">
        <v>0</v>
      </c>
      <c r="I25" s="10">
        <v>210</v>
      </c>
      <c r="J25" s="8">
        <f t="shared" si="1"/>
        <v>210</v>
      </c>
      <c r="K25" s="2"/>
      <c r="L25" s="16" t="s">
        <v>108</v>
      </c>
      <c r="M25" s="7">
        <f>AVERAGE(C57:C60)</f>
        <v>0</v>
      </c>
      <c r="N25" s="7">
        <f>AVERAGE(D57:D60)</f>
        <v>210</v>
      </c>
      <c r="O25" s="2"/>
      <c r="P25" s="2"/>
      <c r="Q25" s="2"/>
    </row>
    <row r="26" spans="1:17" ht="15.75" customHeight="1" x14ac:dyDescent="0.25">
      <c r="A26" s="8">
        <f t="shared" si="2"/>
        <v>14</v>
      </c>
      <c r="B26" s="9" t="s">
        <v>46</v>
      </c>
      <c r="C26" s="37">
        <v>0</v>
      </c>
      <c r="D26" s="10">
        <v>210</v>
      </c>
      <c r="E26" s="11">
        <f t="shared" si="0"/>
        <v>210</v>
      </c>
      <c r="F26" s="8">
        <f t="shared" si="3"/>
        <v>62</v>
      </c>
      <c r="G26" s="12" t="s">
        <v>47</v>
      </c>
      <c r="H26" s="37">
        <v>0</v>
      </c>
      <c r="I26" s="10">
        <v>210</v>
      </c>
      <c r="J26" s="8">
        <f t="shared" si="1"/>
        <v>210</v>
      </c>
      <c r="K26" s="2"/>
      <c r="L26" s="16" t="s">
        <v>21</v>
      </c>
      <c r="M26" s="7">
        <f>AVERAGE(H13:H16)</f>
        <v>0</v>
      </c>
      <c r="N26" s="7">
        <f>AVERAGE(I13:I16)</f>
        <v>210</v>
      </c>
      <c r="O26" s="2"/>
      <c r="P26" s="2"/>
      <c r="Q26" s="2"/>
    </row>
    <row r="27" spans="1:17" ht="15.75" customHeight="1" x14ac:dyDescent="0.25">
      <c r="A27" s="8">
        <f t="shared" si="2"/>
        <v>15</v>
      </c>
      <c r="B27" s="9" t="s">
        <v>48</v>
      </c>
      <c r="C27" s="37">
        <v>0</v>
      </c>
      <c r="D27" s="10">
        <v>210</v>
      </c>
      <c r="E27" s="11">
        <f t="shared" si="0"/>
        <v>210</v>
      </c>
      <c r="F27" s="8">
        <f t="shared" si="3"/>
        <v>63</v>
      </c>
      <c r="G27" s="12" t="s">
        <v>49</v>
      </c>
      <c r="H27" s="37">
        <v>0</v>
      </c>
      <c r="I27" s="10">
        <v>210</v>
      </c>
      <c r="J27" s="8">
        <f t="shared" si="1"/>
        <v>210</v>
      </c>
      <c r="K27" s="2"/>
      <c r="L27" s="24" t="s">
        <v>29</v>
      </c>
      <c r="M27" s="7">
        <f>AVERAGE(H17:H20)</f>
        <v>0</v>
      </c>
      <c r="N27" s="7">
        <f>AVERAGE(I17:I20)</f>
        <v>210</v>
      </c>
      <c r="O27" s="2"/>
      <c r="P27" s="2"/>
      <c r="Q27" s="2"/>
    </row>
    <row r="28" spans="1:17" ht="15.75" customHeight="1" x14ac:dyDescent="0.25">
      <c r="A28" s="8">
        <f t="shared" si="2"/>
        <v>16</v>
      </c>
      <c r="B28" s="9" t="s">
        <v>50</v>
      </c>
      <c r="C28" s="37">
        <v>0</v>
      </c>
      <c r="D28" s="10">
        <v>210</v>
      </c>
      <c r="E28" s="11">
        <f t="shared" si="0"/>
        <v>210</v>
      </c>
      <c r="F28" s="8">
        <f t="shared" si="3"/>
        <v>64</v>
      </c>
      <c r="G28" s="12" t="s">
        <v>51</v>
      </c>
      <c r="H28" s="37">
        <v>0</v>
      </c>
      <c r="I28" s="10">
        <v>210</v>
      </c>
      <c r="J28" s="8">
        <f t="shared" si="1"/>
        <v>210</v>
      </c>
      <c r="K28" s="2"/>
      <c r="L28" s="2" t="s">
        <v>37</v>
      </c>
      <c r="M28" s="7">
        <f>AVERAGE(H21:H24)</f>
        <v>0</v>
      </c>
      <c r="N28" s="7">
        <f>AVERAGE(I21:I24)</f>
        <v>210</v>
      </c>
      <c r="O28" s="2"/>
      <c r="P28" s="2"/>
      <c r="Q28" s="2"/>
    </row>
    <row r="29" spans="1:17" ht="15.75" customHeight="1" x14ac:dyDescent="0.25">
      <c r="A29" s="8">
        <f t="shared" si="2"/>
        <v>17</v>
      </c>
      <c r="B29" s="9" t="s">
        <v>52</v>
      </c>
      <c r="C29" s="37">
        <v>0</v>
      </c>
      <c r="D29" s="10">
        <v>210</v>
      </c>
      <c r="E29" s="11">
        <f t="shared" si="0"/>
        <v>210</v>
      </c>
      <c r="F29" s="8">
        <f t="shared" si="3"/>
        <v>65</v>
      </c>
      <c r="G29" s="12" t="s">
        <v>53</v>
      </c>
      <c r="H29" s="37">
        <v>0</v>
      </c>
      <c r="I29" s="10">
        <v>210</v>
      </c>
      <c r="J29" s="8">
        <f t="shared" si="1"/>
        <v>210</v>
      </c>
      <c r="K29" s="2"/>
      <c r="L29" s="2" t="s">
        <v>45</v>
      </c>
      <c r="M29" s="7">
        <f>AVERAGE(H25:H28)</f>
        <v>0</v>
      </c>
      <c r="N29" s="7">
        <f>AVERAGE(I25:I28)</f>
        <v>210</v>
      </c>
      <c r="O29" s="2"/>
      <c r="P29" s="2"/>
      <c r="Q29" s="2"/>
    </row>
    <row r="30" spans="1:17" ht="15.75" customHeight="1" x14ac:dyDescent="0.25">
      <c r="A30" s="8">
        <f t="shared" si="2"/>
        <v>18</v>
      </c>
      <c r="B30" s="9" t="s">
        <v>54</v>
      </c>
      <c r="C30" s="37">
        <v>0</v>
      </c>
      <c r="D30" s="10">
        <v>210</v>
      </c>
      <c r="E30" s="11">
        <f t="shared" si="0"/>
        <v>210</v>
      </c>
      <c r="F30" s="8">
        <f t="shared" si="3"/>
        <v>66</v>
      </c>
      <c r="G30" s="12" t="s">
        <v>55</v>
      </c>
      <c r="H30" s="37">
        <v>0</v>
      </c>
      <c r="I30" s="10">
        <v>210</v>
      </c>
      <c r="J30" s="8">
        <f t="shared" si="1"/>
        <v>210</v>
      </c>
      <c r="K30" s="2"/>
      <c r="L30" s="2" t="s">
        <v>53</v>
      </c>
      <c r="M30" s="7">
        <f>AVERAGE(H29:H32)</f>
        <v>0</v>
      </c>
      <c r="N30" s="7">
        <f>AVERAGE(I29:I32)</f>
        <v>210</v>
      </c>
      <c r="O30" s="2"/>
      <c r="P30" s="2"/>
      <c r="Q30" s="2"/>
    </row>
    <row r="31" spans="1:17" ht="15.75" customHeight="1" x14ac:dyDescent="0.25">
      <c r="A31" s="8">
        <f t="shared" si="2"/>
        <v>19</v>
      </c>
      <c r="B31" s="9" t="s">
        <v>56</v>
      </c>
      <c r="C31" s="37">
        <v>0</v>
      </c>
      <c r="D31" s="10">
        <v>210</v>
      </c>
      <c r="E31" s="11">
        <f t="shared" si="0"/>
        <v>210</v>
      </c>
      <c r="F31" s="8">
        <f t="shared" si="3"/>
        <v>67</v>
      </c>
      <c r="G31" s="12" t="s">
        <v>57</v>
      </c>
      <c r="H31" s="37">
        <v>0</v>
      </c>
      <c r="I31" s="10">
        <v>210</v>
      </c>
      <c r="J31" s="8">
        <f t="shared" si="1"/>
        <v>210</v>
      </c>
      <c r="K31" s="2"/>
      <c r="L31" s="2" t="s">
        <v>61</v>
      </c>
      <c r="M31" s="7">
        <f>AVERAGE(H33:H36)</f>
        <v>0</v>
      </c>
      <c r="N31" s="7">
        <f>AVERAGE(I33:I36)</f>
        <v>210</v>
      </c>
      <c r="O31" s="2"/>
      <c r="P31" s="2"/>
      <c r="Q31" s="2"/>
    </row>
    <row r="32" spans="1:17" ht="15.75" customHeight="1" x14ac:dyDescent="0.25">
      <c r="A32" s="8">
        <f t="shared" si="2"/>
        <v>20</v>
      </c>
      <c r="B32" s="9" t="s">
        <v>58</v>
      </c>
      <c r="C32" s="37">
        <v>0</v>
      </c>
      <c r="D32" s="10">
        <v>210</v>
      </c>
      <c r="E32" s="11">
        <f t="shared" si="0"/>
        <v>210</v>
      </c>
      <c r="F32" s="8">
        <f t="shared" si="3"/>
        <v>68</v>
      </c>
      <c r="G32" s="12" t="s">
        <v>59</v>
      </c>
      <c r="H32" s="37">
        <v>0</v>
      </c>
      <c r="I32" s="10">
        <v>210</v>
      </c>
      <c r="J32" s="8">
        <f t="shared" si="1"/>
        <v>210</v>
      </c>
      <c r="K32" s="2"/>
      <c r="L32" s="2" t="s">
        <v>69</v>
      </c>
      <c r="M32" s="7">
        <f>AVERAGE(H37:H40)</f>
        <v>0</v>
      </c>
      <c r="N32" s="7">
        <f>AVERAGE(I37:I40)</f>
        <v>210</v>
      </c>
      <c r="O32" s="2"/>
      <c r="P32" s="2"/>
      <c r="Q32" s="2"/>
    </row>
    <row r="33" spans="1:17" ht="15.75" customHeight="1" x14ac:dyDescent="0.25">
      <c r="A33" s="8">
        <f t="shared" si="2"/>
        <v>21</v>
      </c>
      <c r="B33" s="9" t="s">
        <v>60</v>
      </c>
      <c r="C33" s="37">
        <v>0</v>
      </c>
      <c r="D33" s="10">
        <v>210</v>
      </c>
      <c r="E33" s="11">
        <f t="shared" si="0"/>
        <v>210</v>
      </c>
      <c r="F33" s="8">
        <f t="shared" si="3"/>
        <v>69</v>
      </c>
      <c r="G33" s="12" t="s">
        <v>61</v>
      </c>
      <c r="H33" s="37">
        <v>0</v>
      </c>
      <c r="I33" s="10">
        <v>210</v>
      </c>
      <c r="J33" s="8">
        <f t="shared" si="1"/>
        <v>210</v>
      </c>
      <c r="K33" s="2"/>
      <c r="L33" s="2" t="s">
        <v>77</v>
      </c>
      <c r="M33" s="7">
        <f>AVERAGE(H41:H44)</f>
        <v>0</v>
      </c>
      <c r="N33" s="7">
        <f>AVERAGE(I41:I44)</f>
        <v>210</v>
      </c>
      <c r="O33" s="2"/>
      <c r="P33" s="2"/>
      <c r="Q33" s="2"/>
    </row>
    <row r="34" spans="1:17" ht="15.75" customHeight="1" x14ac:dyDescent="0.25">
      <c r="A34" s="8">
        <f t="shared" si="2"/>
        <v>22</v>
      </c>
      <c r="B34" s="9" t="s">
        <v>62</v>
      </c>
      <c r="C34" s="37">
        <v>0</v>
      </c>
      <c r="D34" s="10">
        <v>210</v>
      </c>
      <c r="E34" s="11">
        <f t="shared" si="0"/>
        <v>210</v>
      </c>
      <c r="F34" s="8">
        <f t="shared" si="3"/>
        <v>70</v>
      </c>
      <c r="G34" s="12" t="s">
        <v>63</v>
      </c>
      <c r="H34" s="37">
        <v>0</v>
      </c>
      <c r="I34" s="10">
        <v>210</v>
      </c>
      <c r="J34" s="8">
        <f t="shared" si="1"/>
        <v>210</v>
      </c>
      <c r="K34" s="2"/>
      <c r="L34" s="2" t="s">
        <v>85</v>
      </c>
      <c r="M34" s="7">
        <f>AVERAGE(H45:H48)</f>
        <v>0</v>
      </c>
      <c r="N34" s="7">
        <f>AVERAGE(I45:I48)</f>
        <v>210</v>
      </c>
      <c r="O34" s="2"/>
      <c r="P34" s="2"/>
      <c r="Q34" s="2"/>
    </row>
    <row r="35" spans="1:17" ht="15.75" customHeight="1" x14ac:dyDescent="0.25">
      <c r="A35" s="8">
        <f t="shared" si="2"/>
        <v>23</v>
      </c>
      <c r="B35" s="9" t="s">
        <v>64</v>
      </c>
      <c r="C35" s="37">
        <v>0</v>
      </c>
      <c r="D35" s="10">
        <v>210</v>
      </c>
      <c r="E35" s="11">
        <f t="shared" si="0"/>
        <v>210</v>
      </c>
      <c r="F35" s="8">
        <f t="shared" si="3"/>
        <v>71</v>
      </c>
      <c r="G35" s="12" t="s">
        <v>65</v>
      </c>
      <c r="H35" s="37">
        <v>0</v>
      </c>
      <c r="I35" s="10">
        <v>210</v>
      </c>
      <c r="J35" s="8">
        <f t="shared" si="1"/>
        <v>210</v>
      </c>
      <c r="K35" s="2"/>
      <c r="L35" s="2" t="s">
        <v>93</v>
      </c>
      <c r="M35" s="7">
        <f>AVERAGE(H49:H52)</f>
        <v>0</v>
      </c>
      <c r="N35" s="7">
        <f>AVERAGE(I49:I52)</f>
        <v>210</v>
      </c>
      <c r="O35" s="2"/>
      <c r="P35" s="2"/>
      <c r="Q35" s="2"/>
    </row>
    <row r="36" spans="1:17" ht="15.75" customHeight="1" x14ac:dyDescent="0.25">
      <c r="A36" s="8">
        <f t="shared" si="2"/>
        <v>24</v>
      </c>
      <c r="B36" s="9" t="s">
        <v>66</v>
      </c>
      <c r="C36" s="37">
        <v>0</v>
      </c>
      <c r="D36" s="10">
        <v>210</v>
      </c>
      <c r="E36" s="11">
        <f t="shared" si="0"/>
        <v>210</v>
      </c>
      <c r="F36" s="8">
        <f t="shared" si="3"/>
        <v>72</v>
      </c>
      <c r="G36" s="12" t="s">
        <v>67</v>
      </c>
      <c r="H36" s="37">
        <v>0</v>
      </c>
      <c r="I36" s="10">
        <v>210</v>
      </c>
      <c r="J36" s="8">
        <f t="shared" si="1"/>
        <v>210</v>
      </c>
      <c r="K36" s="2"/>
      <c r="L36" s="100" t="s">
        <v>101</v>
      </c>
      <c r="M36" s="7">
        <f>AVERAGE(H53:H56)</f>
        <v>0</v>
      </c>
      <c r="N36" s="7">
        <f>AVERAGE(I53:I56)</f>
        <v>210</v>
      </c>
      <c r="O36" s="2"/>
      <c r="P36" s="2"/>
      <c r="Q36" s="2"/>
    </row>
    <row r="37" spans="1:17" ht="15.75" customHeight="1" x14ac:dyDescent="0.25">
      <c r="A37" s="8">
        <v>25</v>
      </c>
      <c r="B37" s="9" t="s">
        <v>68</v>
      </c>
      <c r="C37" s="37">
        <v>0</v>
      </c>
      <c r="D37" s="10">
        <v>210</v>
      </c>
      <c r="E37" s="11">
        <f t="shared" si="0"/>
        <v>210</v>
      </c>
      <c r="F37" s="8">
        <v>73</v>
      </c>
      <c r="G37" s="12" t="s">
        <v>69</v>
      </c>
      <c r="H37" s="37">
        <v>0</v>
      </c>
      <c r="I37" s="10">
        <v>210</v>
      </c>
      <c r="J37" s="8">
        <f t="shared" si="1"/>
        <v>210</v>
      </c>
      <c r="K37" s="2"/>
      <c r="L37" s="100" t="s">
        <v>109</v>
      </c>
      <c r="M37" s="7">
        <f>AVERAGE(H57:H60)</f>
        <v>0</v>
      </c>
      <c r="N37" s="7">
        <f>AVERAGE(I57:I60)</f>
        <v>210</v>
      </c>
      <c r="O37" s="2"/>
      <c r="P37" s="2"/>
      <c r="Q37" s="2"/>
    </row>
    <row r="38" spans="1:17" ht="15.75" customHeight="1" x14ac:dyDescent="0.25">
      <c r="A38" s="8">
        <f t="shared" ref="A38:A60" si="4">A37+1</f>
        <v>26</v>
      </c>
      <c r="B38" s="9" t="s">
        <v>70</v>
      </c>
      <c r="C38" s="37">
        <v>0</v>
      </c>
      <c r="D38" s="10">
        <v>210</v>
      </c>
      <c r="E38" s="8">
        <f t="shared" si="0"/>
        <v>210</v>
      </c>
      <c r="F38" s="8">
        <f t="shared" ref="F38:F60" si="5">F37+1</f>
        <v>74</v>
      </c>
      <c r="G38" s="12" t="s">
        <v>71</v>
      </c>
      <c r="H38" s="37">
        <v>0</v>
      </c>
      <c r="I38" s="10">
        <v>210</v>
      </c>
      <c r="J38" s="8">
        <f t="shared" si="1"/>
        <v>210</v>
      </c>
      <c r="K38" s="2"/>
      <c r="L38" s="100" t="s">
        <v>288</v>
      </c>
      <c r="M38" s="100">
        <f>AVERAGE(M14:M37)</f>
        <v>0</v>
      </c>
      <c r="N38" s="100">
        <f>AVERAGE(N14:N37)</f>
        <v>210</v>
      </c>
      <c r="O38" s="2"/>
      <c r="P38" s="2"/>
      <c r="Q38" s="2"/>
    </row>
    <row r="39" spans="1:17" ht="15.75" customHeight="1" x14ac:dyDescent="0.25">
      <c r="A39" s="8">
        <f t="shared" si="4"/>
        <v>27</v>
      </c>
      <c r="B39" s="9" t="s">
        <v>72</v>
      </c>
      <c r="C39" s="37">
        <v>0</v>
      </c>
      <c r="D39" s="10">
        <v>210</v>
      </c>
      <c r="E39" s="8">
        <f t="shared" si="0"/>
        <v>210</v>
      </c>
      <c r="F39" s="8">
        <f t="shared" si="5"/>
        <v>75</v>
      </c>
      <c r="G39" s="12" t="s">
        <v>73</v>
      </c>
      <c r="H39" s="37">
        <v>0</v>
      </c>
      <c r="I39" s="10">
        <v>210</v>
      </c>
      <c r="J39" s="8">
        <f t="shared" si="1"/>
        <v>210</v>
      </c>
      <c r="K39" s="2"/>
      <c r="L39" s="2"/>
      <c r="M39" s="2"/>
      <c r="N39" s="2"/>
      <c r="O39" s="2"/>
      <c r="P39" s="2"/>
      <c r="Q39" s="2"/>
    </row>
    <row r="40" spans="1:17" ht="15.75" customHeight="1" x14ac:dyDescent="0.25">
      <c r="A40" s="8">
        <f t="shared" si="4"/>
        <v>28</v>
      </c>
      <c r="B40" s="9" t="s">
        <v>74</v>
      </c>
      <c r="C40" s="37">
        <v>0</v>
      </c>
      <c r="D40" s="10">
        <v>210</v>
      </c>
      <c r="E40" s="8">
        <f t="shared" si="0"/>
        <v>210</v>
      </c>
      <c r="F40" s="8">
        <f t="shared" si="5"/>
        <v>76</v>
      </c>
      <c r="G40" s="12" t="s">
        <v>75</v>
      </c>
      <c r="H40" s="37">
        <v>0</v>
      </c>
      <c r="I40" s="10">
        <v>210</v>
      </c>
      <c r="J40" s="8">
        <f t="shared" si="1"/>
        <v>210</v>
      </c>
      <c r="K40" s="2"/>
      <c r="L40" s="2"/>
      <c r="M40" s="2"/>
      <c r="N40" s="2"/>
      <c r="O40" s="2"/>
      <c r="P40" s="2"/>
      <c r="Q40" s="2"/>
    </row>
    <row r="41" spans="1:17" ht="15.75" customHeight="1" x14ac:dyDescent="0.25">
      <c r="A41" s="8">
        <f t="shared" si="4"/>
        <v>29</v>
      </c>
      <c r="B41" s="9" t="s">
        <v>76</v>
      </c>
      <c r="C41" s="37">
        <v>0</v>
      </c>
      <c r="D41" s="10">
        <v>210</v>
      </c>
      <c r="E41" s="8">
        <f t="shared" si="0"/>
        <v>210</v>
      </c>
      <c r="F41" s="8">
        <f t="shared" si="5"/>
        <v>77</v>
      </c>
      <c r="G41" s="12" t="s">
        <v>77</v>
      </c>
      <c r="H41" s="37">
        <v>0</v>
      </c>
      <c r="I41" s="10">
        <v>210</v>
      </c>
      <c r="J41" s="8">
        <f t="shared" si="1"/>
        <v>210</v>
      </c>
      <c r="K41" s="2"/>
      <c r="L41" s="2"/>
      <c r="M41" s="2"/>
      <c r="N41" s="2"/>
      <c r="O41" s="2"/>
      <c r="P41" s="2"/>
      <c r="Q41" s="2"/>
    </row>
    <row r="42" spans="1:17" ht="15.75" customHeight="1" x14ac:dyDescent="0.25">
      <c r="A42" s="8">
        <f t="shared" si="4"/>
        <v>30</v>
      </c>
      <c r="B42" s="9" t="s">
        <v>78</v>
      </c>
      <c r="C42" s="37">
        <v>0</v>
      </c>
      <c r="D42" s="10">
        <v>210</v>
      </c>
      <c r="E42" s="8">
        <f t="shared" si="0"/>
        <v>210</v>
      </c>
      <c r="F42" s="8">
        <f t="shared" si="5"/>
        <v>78</v>
      </c>
      <c r="G42" s="12" t="s">
        <v>79</v>
      </c>
      <c r="H42" s="37">
        <v>0</v>
      </c>
      <c r="I42" s="10">
        <v>210</v>
      </c>
      <c r="J42" s="8">
        <f t="shared" si="1"/>
        <v>210</v>
      </c>
      <c r="K42" s="2"/>
      <c r="L42" s="2"/>
      <c r="M42" s="2"/>
      <c r="N42" s="2"/>
      <c r="O42" s="2"/>
      <c r="P42" s="2"/>
      <c r="Q42" s="2"/>
    </row>
    <row r="43" spans="1:17" ht="15.75" customHeight="1" x14ac:dyDescent="0.25">
      <c r="A43" s="8">
        <f t="shared" si="4"/>
        <v>31</v>
      </c>
      <c r="B43" s="9" t="s">
        <v>80</v>
      </c>
      <c r="C43" s="37">
        <v>0</v>
      </c>
      <c r="D43" s="10">
        <v>210</v>
      </c>
      <c r="E43" s="8">
        <f t="shared" si="0"/>
        <v>210</v>
      </c>
      <c r="F43" s="8">
        <f t="shared" si="5"/>
        <v>79</v>
      </c>
      <c r="G43" s="12" t="s">
        <v>81</v>
      </c>
      <c r="H43" s="37">
        <v>0</v>
      </c>
      <c r="I43" s="10">
        <v>210</v>
      </c>
      <c r="J43" s="8">
        <f t="shared" si="1"/>
        <v>210</v>
      </c>
      <c r="K43" s="2"/>
      <c r="L43" s="2"/>
      <c r="M43" s="2"/>
      <c r="N43" s="2"/>
      <c r="O43" s="2"/>
      <c r="P43" s="2"/>
      <c r="Q43" s="2"/>
    </row>
    <row r="44" spans="1:17" ht="15.75" customHeight="1" x14ac:dyDescent="0.25">
      <c r="A44" s="8">
        <f t="shared" si="4"/>
        <v>32</v>
      </c>
      <c r="B44" s="9" t="s">
        <v>82</v>
      </c>
      <c r="C44" s="37">
        <v>0</v>
      </c>
      <c r="D44" s="10">
        <v>210</v>
      </c>
      <c r="E44" s="8">
        <f t="shared" si="0"/>
        <v>210</v>
      </c>
      <c r="F44" s="8">
        <f t="shared" si="5"/>
        <v>80</v>
      </c>
      <c r="G44" s="12" t="s">
        <v>83</v>
      </c>
      <c r="H44" s="37">
        <v>0</v>
      </c>
      <c r="I44" s="10">
        <v>210</v>
      </c>
      <c r="J44" s="8">
        <f t="shared" si="1"/>
        <v>210</v>
      </c>
      <c r="K44" s="2"/>
      <c r="L44" s="2"/>
      <c r="M44" s="2"/>
      <c r="N44" s="2"/>
      <c r="O44" s="2"/>
      <c r="P44" s="2"/>
      <c r="Q44" s="2"/>
    </row>
    <row r="45" spans="1:17" ht="15.75" customHeight="1" x14ac:dyDescent="0.25">
      <c r="A45" s="8">
        <f t="shared" si="4"/>
        <v>33</v>
      </c>
      <c r="B45" s="9" t="s">
        <v>84</v>
      </c>
      <c r="C45" s="37">
        <v>0</v>
      </c>
      <c r="D45" s="10">
        <v>210</v>
      </c>
      <c r="E45" s="8">
        <f t="shared" si="0"/>
        <v>210</v>
      </c>
      <c r="F45" s="8">
        <f t="shared" si="5"/>
        <v>81</v>
      </c>
      <c r="G45" s="12" t="s">
        <v>85</v>
      </c>
      <c r="H45" s="37">
        <v>0</v>
      </c>
      <c r="I45" s="10">
        <v>210</v>
      </c>
      <c r="J45" s="8">
        <f t="shared" si="1"/>
        <v>210</v>
      </c>
      <c r="K45" s="2"/>
      <c r="L45" s="2"/>
      <c r="M45" s="2"/>
      <c r="N45" s="2"/>
      <c r="O45" s="2"/>
      <c r="P45" s="2"/>
      <c r="Q45" s="2"/>
    </row>
    <row r="46" spans="1:17" ht="15.75" customHeight="1" x14ac:dyDescent="0.25">
      <c r="A46" s="8">
        <f t="shared" si="4"/>
        <v>34</v>
      </c>
      <c r="B46" s="9" t="s">
        <v>86</v>
      </c>
      <c r="C46" s="37">
        <v>0</v>
      </c>
      <c r="D46" s="10">
        <v>210</v>
      </c>
      <c r="E46" s="8">
        <f t="shared" si="0"/>
        <v>210</v>
      </c>
      <c r="F46" s="8">
        <f t="shared" si="5"/>
        <v>82</v>
      </c>
      <c r="G46" s="12" t="s">
        <v>87</v>
      </c>
      <c r="H46" s="37">
        <v>0</v>
      </c>
      <c r="I46" s="10">
        <v>210</v>
      </c>
      <c r="J46" s="8">
        <f t="shared" si="1"/>
        <v>210</v>
      </c>
      <c r="K46" s="2"/>
      <c r="L46" s="2"/>
      <c r="M46" s="2"/>
      <c r="N46" s="2"/>
      <c r="O46" s="2"/>
      <c r="P46" s="2"/>
      <c r="Q46" s="2"/>
    </row>
    <row r="47" spans="1:17" ht="15.75" customHeight="1" x14ac:dyDescent="0.25">
      <c r="A47" s="8">
        <f t="shared" si="4"/>
        <v>35</v>
      </c>
      <c r="B47" s="9" t="s">
        <v>88</v>
      </c>
      <c r="C47" s="37">
        <v>0</v>
      </c>
      <c r="D47" s="10">
        <v>210</v>
      </c>
      <c r="E47" s="8">
        <f t="shared" si="0"/>
        <v>210</v>
      </c>
      <c r="F47" s="8">
        <f t="shared" si="5"/>
        <v>83</v>
      </c>
      <c r="G47" s="12" t="s">
        <v>89</v>
      </c>
      <c r="H47" s="37">
        <v>0</v>
      </c>
      <c r="I47" s="10">
        <v>210</v>
      </c>
      <c r="J47" s="8">
        <f t="shared" si="1"/>
        <v>210</v>
      </c>
      <c r="K47" s="2"/>
      <c r="L47" s="2"/>
      <c r="M47" s="2"/>
      <c r="N47" s="2"/>
      <c r="O47" s="2"/>
      <c r="P47" s="2"/>
      <c r="Q47" s="2"/>
    </row>
    <row r="48" spans="1:17" ht="15.75" customHeight="1" x14ac:dyDescent="0.25">
      <c r="A48" s="8">
        <f t="shared" si="4"/>
        <v>36</v>
      </c>
      <c r="B48" s="9" t="s">
        <v>90</v>
      </c>
      <c r="C48" s="37">
        <v>0</v>
      </c>
      <c r="D48" s="10">
        <v>210</v>
      </c>
      <c r="E48" s="8">
        <f t="shared" si="0"/>
        <v>210</v>
      </c>
      <c r="F48" s="8">
        <f t="shared" si="5"/>
        <v>84</v>
      </c>
      <c r="G48" s="12" t="s">
        <v>91</v>
      </c>
      <c r="H48" s="37">
        <v>0</v>
      </c>
      <c r="I48" s="10">
        <v>210</v>
      </c>
      <c r="J48" s="8">
        <f t="shared" si="1"/>
        <v>210</v>
      </c>
      <c r="K48" s="2"/>
      <c r="L48" s="2"/>
      <c r="M48" s="2"/>
      <c r="N48" s="2"/>
      <c r="O48" s="2"/>
      <c r="P48" s="2"/>
      <c r="Q48" s="2"/>
    </row>
    <row r="49" spans="1:17" ht="15.75" customHeight="1" x14ac:dyDescent="0.25">
      <c r="A49" s="8">
        <f t="shared" si="4"/>
        <v>37</v>
      </c>
      <c r="B49" s="9" t="s">
        <v>92</v>
      </c>
      <c r="C49" s="37">
        <v>0</v>
      </c>
      <c r="D49" s="10">
        <v>210</v>
      </c>
      <c r="E49" s="8">
        <f t="shared" si="0"/>
        <v>210</v>
      </c>
      <c r="F49" s="8">
        <f t="shared" si="5"/>
        <v>85</v>
      </c>
      <c r="G49" s="12" t="s">
        <v>93</v>
      </c>
      <c r="H49" s="37">
        <v>0</v>
      </c>
      <c r="I49" s="10">
        <v>210</v>
      </c>
      <c r="J49" s="8">
        <f t="shared" si="1"/>
        <v>210</v>
      </c>
      <c r="K49" s="2"/>
      <c r="L49" s="2"/>
      <c r="M49" s="2"/>
      <c r="N49" s="2"/>
      <c r="O49" s="2"/>
      <c r="P49" s="2"/>
      <c r="Q49" s="2"/>
    </row>
    <row r="50" spans="1:17" ht="15.75" customHeight="1" x14ac:dyDescent="0.25">
      <c r="A50" s="8">
        <f t="shared" si="4"/>
        <v>38</v>
      </c>
      <c r="B50" s="12" t="s">
        <v>94</v>
      </c>
      <c r="C50" s="37">
        <v>0</v>
      </c>
      <c r="D50" s="10">
        <v>210</v>
      </c>
      <c r="E50" s="8">
        <f t="shared" si="0"/>
        <v>210</v>
      </c>
      <c r="F50" s="8">
        <f t="shared" si="5"/>
        <v>86</v>
      </c>
      <c r="G50" s="12" t="s">
        <v>95</v>
      </c>
      <c r="H50" s="37">
        <v>0</v>
      </c>
      <c r="I50" s="10">
        <v>210</v>
      </c>
      <c r="J50" s="8">
        <f t="shared" si="1"/>
        <v>210</v>
      </c>
      <c r="K50" s="2"/>
      <c r="L50" s="2"/>
      <c r="M50" s="2"/>
      <c r="N50" s="2"/>
      <c r="O50" s="2"/>
      <c r="P50" s="2"/>
      <c r="Q50" s="2"/>
    </row>
    <row r="51" spans="1:17" ht="15.75" customHeight="1" x14ac:dyDescent="0.25">
      <c r="A51" s="8">
        <f t="shared" si="4"/>
        <v>39</v>
      </c>
      <c r="B51" s="12" t="s">
        <v>96</v>
      </c>
      <c r="C51" s="37">
        <v>0</v>
      </c>
      <c r="D51" s="10">
        <v>210</v>
      </c>
      <c r="E51" s="8">
        <f t="shared" si="0"/>
        <v>210</v>
      </c>
      <c r="F51" s="8">
        <f t="shared" si="5"/>
        <v>87</v>
      </c>
      <c r="G51" s="12" t="s">
        <v>97</v>
      </c>
      <c r="H51" s="37">
        <v>0</v>
      </c>
      <c r="I51" s="10">
        <v>210</v>
      </c>
      <c r="J51" s="8">
        <f t="shared" si="1"/>
        <v>210</v>
      </c>
      <c r="K51" s="2"/>
      <c r="L51" s="2"/>
      <c r="M51" s="2"/>
      <c r="N51" s="2"/>
      <c r="O51" s="2"/>
      <c r="P51" s="2"/>
      <c r="Q51" s="2"/>
    </row>
    <row r="52" spans="1:17" ht="15.75" customHeight="1" x14ac:dyDescent="0.25">
      <c r="A52" s="8">
        <f t="shared" si="4"/>
        <v>40</v>
      </c>
      <c r="B52" s="12" t="s">
        <v>98</v>
      </c>
      <c r="C52" s="37">
        <v>0</v>
      </c>
      <c r="D52" s="10">
        <v>210</v>
      </c>
      <c r="E52" s="8">
        <f t="shared" si="0"/>
        <v>210</v>
      </c>
      <c r="F52" s="8">
        <f t="shared" si="5"/>
        <v>88</v>
      </c>
      <c r="G52" s="12" t="s">
        <v>99</v>
      </c>
      <c r="H52" s="37">
        <v>0</v>
      </c>
      <c r="I52" s="10">
        <v>210</v>
      </c>
      <c r="J52" s="8">
        <f t="shared" si="1"/>
        <v>210</v>
      </c>
      <c r="K52" s="2"/>
      <c r="L52" s="2"/>
      <c r="M52" s="2"/>
      <c r="N52" s="2"/>
      <c r="O52" s="2"/>
      <c r="P52" s="2"/>
      <c r="Q52" s="2"/>
    </row>
    <row r="53" spans="1:17" ht="15.75" customHeight="1" x14ac:dyDescent="0.25">
      <c r="A53" s="8">
        <f t="shared" si="4"/>
        <v>41</v>
      </c>
      <c r="B53" s="12" t="s">
        <v>100</v>
      </c>
      <c r="C53" s="37">
        <v>0</v>
      </c>
      <c r="D53" s="10">
        <v>210</v>
      </c>
      <c r="E53" s="8">
        <f t="shared" si="0"/>
        <v>210</v>
      </c>
      <c r="F53" s="8">
        <f t="shared" si="5"/>
        <v>89</v>
      </c>
      <c r="G53" s="12" t="s">
        <v>101</v>
      </c>
      <c r="H53" s="37">
        <v>0</v>
      </c>
      <c r="I53" s="10">
        <v>210</v>
      </c>
      <c r="J53" s="8">
        <f t="shared" si="1"/>
        <v>210</v>
      </c>
      <c r="K53" s="2"/>
      <c r="L53" s="13"/>
      <c r="M53" s="13"/>
      <c r="N53" s="13"/>
      <c r="O53" s="2"/>
      <c r="P53" s="2"/>
      <c r="Q53" s="2"/>
    </row>
    <row r="54" spans="1:17" ht="15.75" customHeight="1" x14ac:dyDescent="0.25">
      <c r="A54" s="8">
        <f t="shared" si="4"/>
        <v>42</v>
      </c>
      <c r="B54" s="12" t="s">
        <v>102</v>
      </c>
      <c r="C54" s="37">
        <v>0</v>
      </c>
      <c r="D54" s="10">
        <v>210</v>
      </c>
      <c r="E54" s="8">
        <f t="shared" si="0"/>
        <v>210</v>
      </c>
      <c r="F54" s="8">
        <f t="shared" si="5"/>
        <v>90</v>
      </c>
      <c r="G54" s="12" t="s">
        <v>103</v>
      </c>
      <c r="H54" s="37">
        <v>0</v>
      </c>
      <c r="I54" s="10">
        <v>210</v>
      </c>
      <c r="J54" s="8">
        <f t="shared" si="1"/>
        <v>210</v>
      </c>
      <c r="K54" s="2"/>
      <c r="L54" s="13"/>
      <c r="M54" s="13"/>
      <c r="N54" s="13"/>
      <c r="O54" s="2"/>
      <c r="P54" s="2"/>
      <c r="Q54" s="2"/>
    </row>
    <row r="55" spans="1:17" ht="15.75" customHeight="1" x14ac:dyDescent="0.25">
      <c r="A55" s="8">
        <f t="shared" si="4"/>
        <v>43</v>
      </c>
      <c r="B55" s="12" t="s">
        <v>104</v>
      </c>
      <c r="C55" s="37">
        <v>0</v>
      </c>
      <c r="D55" s="10">
        <v>210</v>
      </c>
      <c r="E55" s="8">
        <f t="shared" si="0"/>
        <v>210</v>
      </c>
      <c r="F55" s="8">
        <f t="shared" si="5"/>
        <v>91</v>
      </c>
      <c r="G55" s="12" t="s">
        <v>105</v>
      </c>
      <c r="H55" s="37">
        <v>0</v>
      </c>
      <c r="I55" s="10">
        <v>210</v>
      </c>
      <c r="J55" s="8">
        <f t="shared" si="1"/>
        <v>210</v>
      </c>
      <c r="K55" s="2"/>
      <c r="L55" s="13"/>
      <c r="M55" s="13"/>
      <c r="N55" s="13"/>
      <c r="O55" s="2"/>
      <c r="P55" s="2"/>
      <c r="Q55" s="2"/>
    </row>
    <row r="56" spans="1:17" ht="15.75" customHeight="1" x14ac:dyDescent="0.25">
      <c r="A56" s="8">
        <f t="shared" si="4"/>
        <v>44</v>
      </c>
      <c r="B56" s="12" t="s">
        <v>106</v>
      </c>
      <c r="C56" s="37">
        <v>0</v>
      </c>
      <c r="D56" s="10">
        <v>210</v>
      </c>
      <c r="E56" s="8">
        <f t="shared" si="0"/>
        <v>210</v>
      </c>
      <c r="F56" s="8">
        <f t="shared" si="5"/>
        <v>92</v>
      </c>
      <c r="G56" s="12" t="s">
        <v>107</v>
      </c>
      <c r="H56" s="37">
        <v>0</v>
      </c>
      <c r="I56" s="10">
        <v>210</v>
      </c>
      <c r="J56" s="8">
        <f t="shared" si="1"/>
        <v>210</v>
      </c>
      <c r="K56" s="2"/>
      <c r="L56" s="13"/>
      <c r="M56" s="13"/>
      <c r="N56" s="13"/>
      <c r="O56" s="2"/>
      <c r="P56" s="2"/>
      <c r="Q56" s="2"/>
    </row>
    <row r="57" spans="1:17" ht="15.75" customHeight="1" x14ac:dyDescent="0.25">
      <c r="A57" s="8">
        <f t="shared" si="4"/>
        <v>45</v>
      </c>
      <c r="B57" s="12" t="s">
        <v>108</v>
      </c>
      <c r="C57" s="37">
        <v>0</v>
      </c>
      <c r="D57" s="10">
        <v>210</v>
      </c>
      <c r="E57" s="8">
        <f t="shared" si="0"/>
        <v>210</v>
      </c>
      <c r="F57" s="8">
        <f t="shared" si="5"/>
        <v>93</v>
      </c>
      <c r="G57" s="12" t="s">
        <v>109</v>
      </c>
      <c r="H57" s="37">
        <v>0</v>
      </c>
      <c r="I57" s="10">
        <v>210</v>
      </c>
      <c r="J57" s="8">
        <f t="shared" si="1"/>
        <v>210</v>
      </c>
      <c r="K57" s="2"/>
      <c r="L57" s="14"/>
      <c r="M57" s="13"/>
      <c r="N57" s="15"/>
      <c r="O57" s="2"/>
      <c r="P57" s="2"/>
      <c r="Q57" s="2"/>
    </row>
    <row r="58" spans="1:17" ht="15.75" customHeight="1" x14ac:dyDescent="0.25">
      <c r="A58" s="8">
        <f t="shared" si="4"/>
        <v>46</v>
      </c>
      <c r="B58" s="12" t="s">
        <v>110</v>
      </c>
      <c r="C58" s="37">
        <v>0</v>
      </c>
      <c r="D58" s="10">
        <v>210</v>
      </c>
      <c r="E58" s="8">
        <f t="shared" si="0"/>
        <v>210</v>
      </c>
      <c r="F58" s="8">
        <f t="shared" si="5"/>
        <v>94</v>
      </c>
      <c r="G58" s="12" t="s">
        <v>111</v>
      </c>
      <c r="H58" s="37">
        <v>0</v>
      </c>
      <c r="I58" s="10">
        <v>210</v>
      </c>
      <c r="J58" s="8">
        <f t="shared" si="1"/>
        <v>210</v>
      </c>
      <c r="K58" s="2"/>
      <c r="L58" s="16"/>
      <c r="M58" s="13"/>
      <c r="N58" s="15"/>
      <c r="O58" s="2"/>
      <c r="P58" s="2"/>
      <c r="Q58" s="2"/>
    </row>
    <row r="59" spans="1:17" ht="15.75" customHeight="1" x14ac:dyDescent="0.25">
      <c r="A59" s="17">
        <f t="shared" si="4"/>
        <v>47</v>
      </c>
      <c r="B59" s="18" t="s">
        <v>112</v>
      </c>
      <c r="C59" s="37">
        <v>0</v>
      </c>
      <c r="D59" s="10">
        <v>210</v>
      </c>
      <c r="E59" s="17">
        <f t="shared" si="0"/>
        <v>210</v>
      </c>
      <c r="F59" s="17">
        <f t="shared" si="5"/>
        <v>95</v>
      </c>
      <c r="G59" s="18" t="s">
        <v>113</v>
      </c>
      <c r="H59" s="37">
        <v>0</v>
      </c>
      <c r="I59" s="10">
        <v>210</v>
      </c>
      <c r="J59" s="17">
        <f t="shared" si="1"/>
        <v>210</v>
      </c>
      <c r="K59" s="2"/>
      <c r="L59" s="16"/>
      <c r="M59" s="19"/>
      <c r="N59" s="15"/>
      <c r="O59" s="2"/>
      <c r="P59" s="2"/>
      <c r="Q59" s="2"/>
    </row>
    <row r="60" spans="1:17" ht="15.75" customHeight="1" x14ac:dyDescent="0.25">
      <c r="A60" s="17">
        <f t="shared" si="4"/>
        <v>48</v>
      </c>
      <c r="B60" s="18" t="s">
        <v>114</v>
      </c>
      <c r="C60" s="37">
        <v>0</v>
      </c>
      <c r="D60" s="10">
        <v>210</v>
      </c>
      <c r="E60" s="17">
        <f t="shared" si="0"/>
        <v>210</v>
      </c>
      <c r="F60" s="17">
        <f t="shared" si="5"/>
        <v>96</v>
      </c>
      <c r="G60" s="18" t="s">
        <v>115</v>
      </c>
      <c r="H60" s="37">
        <v>0</v>
      </c>
      <c r="I60" s="10">
        <v>210</v>
      </c>
      <c r="J60" s="17">
        <f t="shared" si="1"/>
        <v>210</v>
      </c>
      <c r="K60" s="2"/>
      <c r="L60" s="16"/>
      <c r="M60" s="19"/>
      <c r="N60" s="2"/>
      <c r="O60" s="2"/>
      <c r="P60" s="2"/>
      <c r="Q60" s="2"/>
    </row>
    <row r="61" spans="1:17" ht="30.75" customHeight="1" x14ac:dyDescent="0.3">
      <c r="A61" s="120" t="s">
        <v>116</v>
      </c>
      <c r="B61" s="121"/>
      <c r="C61" s="121"/>
      <c r="D61" s="122"/>
      <c r="E61" s="123" t="s">
        <v>117</v>
      </c>
      <c r="F61" s="124"/>
      <c r="G61" s="124"/>
      <c r="H61" s="124"/>
      <c r="I61" s="124"/>
      <c r="J61" s="125"/>
      <c r="K61" s="2"/>
      <c r="L61" s="14"/>
      <c r="M61" s="2"/>
      <c r="N61" s="2"/>
      <c r="O61" s="2"/>
      <c r="P61" s="2"/>
      <c r="Q61" s="2"/>
    </row>
    <row r="62" spans="1:17" ht="32.25" customHeight="1" x14ac:dyDescent="0.25">
      <c r="A62" s="128" t="s">
        <v>130</v>
      </c>
      <c r="B62" s="129"/>
      <c r="C62" s="129"/>
      <c r="D62" s="129"/>
      <c r="E62" s="129"/>
      <c r="F62" s="129"/>
      <c r="G62" s="130"/>
      <c r="H62" s="20" t="s">
        <v>118</v>
      </c>
      <c r="I62" s="20" t="s">
        <v>119</v>
      </c>
      <c r="J62" s="20" t="s">
        <v>120</v>
      </c>
      <c r="K62" s="2"/>
      <c r="L62" s="16"/>
      <c r="M62" s="7"/>
      <c r="N62" s="7"/>
      <c r="O62" s="7"/>
      <c r="P62" s="7"/>
      <c r="Q62" s="7"/>
    </row>
    <row r="63" spans="1:17" ht="23.25" customHeight="1" x14ac:dyDescent="0.25">
      <c r="A63" s="131"/>
      <c r="B63" s="132"/>
      <c r="C63" s="132"/>
      <c r="D63" s="132"/>
      <c r="E63" s="135" t="s">
        <v>273</v>
      </c>
      <c r="F63" s="136"/>
      <c r="G63" s="137"/>
      <c r="H63" s="21">
        <v>0</v>
      </c>
      <c r="I63" s="21">
        <v>5.7560000000000002</v>
      </c>
      <c r="J63" s="21">
        <f>H63+I63</f>
        <v>5.7560000000000002</v>
      </c>
      <c r="K63" s="2"/>
      <c r="L63" s="22">
        <v>27.416</v>
      </c>
      <c r="M63" s="32">
        <f>L63/1000</f>
        <v>2.7415999999999999E-2</v>
      </c>
      <c r="N63" s="4"/>
      <c r="O63" s="7"/>
      <c r="P63" s="7"/>
      <c r="Q63" s="7"/>
    </row>
    <row r="64" spans="1:17" ht="24" customHeight="1" x14ac:dyDescent="0.25">
      <c r="A64" s="133"/>
      <c r="B64" s="134"/>
      <c r="C64" s="134"/>
      <c r="D64" s="134"/>
      <c r="E64" s="138" t="s">
        <v>274</v>
      </c>
      <c r="F64" s="139"/>
      <c r="G64" s="140"/>
      <c r="H64" s="36">
        <f>K81</f>
        <v>0</v>
      </c>
      <c r="I64" s="36">
        <f>L81</f>
        <v>2.7415999999999999E-2</v>
      </c>
      <c r="J64" s="36">
        <f>H64+I64</f>
        <v>2.7415999999999999E-2</v>
      </c>
      <c r="K64" s="2"/>
      <c r="L64" s="24"/>
      <c r="M64" s="24"/>
      <c r="N64" s="4"/>
      <c r="O64" s="7"/>
      <c r="P64" s="7"/>
      <c r="Q64" s="7"/>
    </row>
    <row r="65" spans="1:17" ht="16.5" customHeight="1" x14ac:dyDescent="0.25">
      <c r="A65" s="25"/>
      <c r="B65" s="7" t="s">
        <v>121</v>
      </c>
      <c r="C65" s="7"/>
      <c r="D65" s="7"/>
      <c r="E65" s="7"/>
      <c r="F65" s="7"/>
      <c r="G65" s="7"/>
      <c r="H65" s="7"/>
      <c r="I65" s="7"/>
      <c r="J65" s="26"/>
      <c r="K65" s="2"/>
      <c r="L65" s="4"/>
      <c r="M65" s="4"/>
      <c r="N65" s="4"/>
      <c r="O65" s="23" t="s">
        <v>122</v>
      </c>
      <c r="P65" s="23" t="s">
        <v>123</v>
      </c>
      <c r="Q65" s="7"/>
    </row>
    <row r="66" spans="1:17" ht="36.75" customHeight="1" x14ac:dyDescent="0.25">
      <c r="A66" s="141" t="s">
        <v>275</v>
      </c>
      <c r="B66" s="142"/>
      <c r="C66" s="142"/>
      <c r="D66" s="142"/>
      <c r="E66" s="142"/>
      <c r="F66" s="142"/>
      <c r="G66" s="142"/>
      <c r="H66" s="142"/>
      <c r="I66" s="142"/>
      <c r="J66" s="143"/>
      <c r="K66" s="2" t="s">
        <v>124</v>
      </c>
      <c r="L66" s="24"/>
      <c r="M66" s="27">
        <v>9.0999999999999998E-2</v>
      </c>
      <c r="N66" s="28">
        <v>0.60899999999999999</v>
      </c>
      <c r="O66" s="29">
        <f>M66+N66</f>
        <v>0.7</v>
      </c>
      <c r="P66" s="29">
        <f>O66/J63*100</f>
        <v>12.161223071577483</v>
      </c>
      <c r="Q66" s="7"/>
    </row>
    <row r="67" spans="1:17" ht="25.5" customHeight="1" x14ac:dyDescent="0.25">
      <c r="A67" s="30"/>
      <c r="B67" s="31"/>
      <c r="C67" s="31"/>
      <c r="D67" s="31"/>
      <c r="E67" s="31"/>
      <c r="F67" s="31"/>
      <c r="G67" s="31"/>
      <c r="H67" s="144" t="s">
        <v>125</v>
      </c>
      <c r="I67" s="145"/>
      <c r="J67" s="146"/>
      <c r="K67" s="2"/>
      <c r="L67" s="4"/>
      <c r="M67" s="29">
        <f>H63+H64</f>
        <v>0</v>
      </c>
      <c r="N67" s="29">
        <f>I63+I64-N66-(2*0.018)-M66</f>
        <v>5.0474160000000001</v>
      </c>
      <c r="O67" s="7"/>
      <c r="P67" s="7"/>
      <c r="Q67" s="7"/>
    </row>
    <row r="68" spans="1:17" ht="33.75" customHeight="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4"/>
      <c r="M68" s="32">
        <f>M67/24</f>
        <v>0</v>
      </c>
      <c r="N68" s="32">
        <f>N67/24</f>
        <v>0.210309</v>
      </c>
      <c r="O68" s="23"/>
      <c r="P68" s="32">
        <f>M68+N68</f>
        <v>0.210309</v>
      </c>
      <c r="Q68" s="7"/>
    </row>
    <row r="69" spans="1:17" ht="15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7"/>
      <c r="M69" s="29">
        <f>M68*1000</f>
        <v>0</v>
      </c>
      <c r="N69" s="29">
        <f>N68*1000</f>
        <v>210.309</v>
      </c>
      <c r="O69" s="23"/>
      <c r="P69" s="29">
        <f>M69+N69</f>
        <v>210.309</v>
      </c>
      <c r="Q69" s="7"/>
    </row>
    <row r="70" spans="1:17" ht="15.75" customHeight="1" x14ac:dyDescent="0.25">
      <c r="A70" s="2"/>
      <c r="B70" s="2"/>
      <c r="C70" s="2"/>
      <c r="D70" s="2"/>
      <c r="E70" s="2"/>
      <c r="F70" s="2" t="s">
        <v>124</v>
      </c>
      <c r="G70" s="2"/>
      <c r="H70" s="2"/>
      <c r="I70" s="2"/>
      <c r="J70" s="2"/>
      <c r="K70" s="2"/>
      <c r="L70" s="2"/>
      <c r="M70" s="34"/>
      <c r="N70" s="34"/>
      <c r="O70" s="2"/>
      <c r="P70" s="2"/>
      <c r="Q70" s="2"/>
    </row>
    <row r="71" spans="1:17" ht="15.75" customHeight="1" x14ac:dyDescent="0.25">
      <c r="A71" s="126"/>
      <c r="B71" s="127"/>
      <c r="C71" s="127"/>
      <c r="D71" s="127"/>
      <c r="E71" s="94"/>
      <c r="F71" s="2"/>
      <c r="G71" s="2"/>
      <c r="H71" s="2"/>
      <c r="I71" s="2"/>
      <c r="J71" s="94"/>
      <c r="K71" s="2"/>
      <c r="L71" s="2"/>
      <c r="M71" s="2"/>
      <c r="N71" s="2"/>
      <c r="O71" s="2"/>
      <c r="P71" s="2"/>
      <c r="Q71" s="2"/>
    </row>
    <row r="72" spans="1:17" ht="15.75" customHeight="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</row>
    <row r="73" spans="1:17" ht="15.75" customHeight="1" x14ac:dyDescent="0.25">
      <c r="A73" s="2"/>
      <c r="B73" s="2"/>
      <c r="C73" s="2"/>
      <c r="D73" s="2"/>
      <c r="E73" s="33"/>
      <c r="F73" s="2"/>
      <c r="G73" s="2"/>
      <c r="H73" s="2"/>
      <c r="I73" s="2"/>
      <c r="J73" s="2"/>
      <c r="K73" s="16"/>
      <c r="L73" s="16"/>
      <c r="M73" s="2"/>
      <c r="N73" s="2"/>
      <c r="O73" s="2"/>
      <c r="P73" s="2"/>
      <c r="Q73" s="2"/>
    </row>
    <row r="74" spans="1:17" ht="15.75" customHeight="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16"/>
      <c r="L74" s="16"/>
      <c r="M74" s="2"/>
      <c r="N74" s="2"/>
      <c r="O74" s="2"/>
      <c r="P74" s="2"/>
      <c r="Q74" s="2"/>
    </row>
    <row r="75" spans="1:17" ht="15.7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16"/>
      <c r="L75" s="16"/>
      <c r="M75" s="2"/>
      <c r="N75" s="2"/>
      <c r="O75" s="2"/>
      <c r="P75" s="2"/>
      <c r="Q75" s="2"/>
    </row>
    <row r="76" spans="1:17" ht="15.7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</row>
    <row r="77" spans="1:17" ht="15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 ht="15.7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17" ht="15.7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3" t="s">
        <v>126</v>
      </c>
      <c r="L79" s="23" t="s">
        <v>127</v>
      </c>
      <c r="M79" s="23" t="s">
        <v>128</v>
      </c>
      <c r="N79" s="23" t="s">
        <v>129</v>
      </c>
      <c r="O79" s="2"/>
      <c r="P79" s="2"/>
      <c r="Q79" s="2"/>
    </row>
    <row r="80" spans="1:17" ht="15.7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9">
        <v>0</v>
      </c>
      <c r="L80" s="29">
        <v>2.9100000000000001E-2</v>
      </c>
      <c r="M80" s="32">
        <f>K80+L80</f>
        <v>2.9100000000000001E-2</v>
      </c>
      <c r="N80" s="32">
        <f>M80-M63</f>
        <v>1.6840000000000015E-3</v>
      </c>
      <c r="O80" s="2"/>
      <c r="P80" s="2"/>
      <c r="Q80" s="2"/>
    </row>
    <row r="81" spans="1:17" ht="15.7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35">
        <v>0</v>
      </c>
      <c r="L81" s="35">
        <f>L80-N80</f>
        <v>2.7415999999999999E-2</v>
      </c>
      <c r="M81" s="32">
        <f>K81+L81</f>
        <v>2.7415999999999999E-2</v>
      </c>
      <c r="N81" s="32">
        <f>N80/2</f>
        <v>8.4200000000000073E-4</v>
      </c>
      <c r="O81" s="2"/>
      <c r="P81" s="2"/>
      <c r="Q81" s="2"/>
    </row>
    <row r="82" spans="1:17" ht="15.7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</row>
    <row r="83" spans="1:17" ht="15.7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1:17" ht="15.7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1:17" ht="15.7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1:17" ht="15.7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1:17" ht="15.7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1:17" ht="15.7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1:17" ht="15.7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1:17" ht="15.7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1:17" ht="15.7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1:17" ht="15.7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1:17" ht="15.7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1:17" ht="15.7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1:17" ht="15.7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1:17" ht="15.7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1:17" ht="15.7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1:17" ht="15.7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1:17" ht="15.7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spans="1:17" ht="15.7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</sheetData>
  <mergeCells count="37">
    <mergeCell ref="L11:L12"/>
    <mergeCell ref="M11:N11"/>
    <mergeCell ref="A1:J1"/>
    <mergeCell ref="A2:J2"/>
    <mergeCell ref="A3:J3"/>
    <mergeCell ref="A4:J4"/>
    <mergeCell ref="A5:B5"/>
    <mergeCell ref="C5:J5"/>
    <mergeCell ref="A6:B6"/>
    <mergeCell ref="C6:J6"/>
    <mergeCell ref="A7:B7"/>
    <mergeCell ref="C7:J7"/>
    <mergeCell ref="A8:B8"/>
    <mergeCell ref="C8:J8"/>
    <mergeCell ref="A9:B9"/>
    <mergeCell ref="C9:J9"/>
    <mergeCell ref="A10:B10"/>
    <mergeCell ref="C10:J10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A61:D61"/>
    <mergeCell ref="E61:J61"/>
    <mergeCell ref="A71:D71"/>
    <mergeCell ref="A62:G62"/>
    <mergeCell ref="A63:D64"/>
    <mergeCell ref="E63:G63"/>
    <mergeCell ref="E64:G64"/>
    <mergeCell ref="A66:J66"/>
    <mergeCell ref="H67:J6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0"/>
  <sheetViews>
    <sheetView topLeftCell="H1" workbookViewId="0">
      <selection activeCell="L11" sqref="L11:N38"/>
    </sheetView>
  </sheetViews>
  <sheetFormatPr defaultColWidth="14.42578125" defaultRowHeight="15" x14ac:dyDescent="0.25"/>
  <cols>
    <col min="1" max="1" width="10.5703125" style="43" customWidth="1"/>
    <col min="2" max="2" width="18.5703125" style="43" customWidth="1"/>
    <col min="3" max="4" width="12.7109375" style="43" customWidth="1"/>
    <col min="5" max="5" width="14.7109375" style="43" customWidth="1"/>
    <col min="6" max="6" width="12.42578125" style="43" customWidth="1"/>
    <col min="7" max="7" width="15.140625" style="43" customWidth="1"/>
    <col min="8" max="9" width="12.7109375" style="43" customWidth="1"/>
    <col min="10" max="10" width="15" style="43" customWidth="1"/>
    <col min="11" max="11" width="9.140625" style="43" customWidth="1"/>
    <col min="12" max="12" width="13" style="43" customWidth="1"/>
    <col min="13" max="13" width="12.7109375" style="43" customWidth="1"/>
    <col min="14" max="14" width="14.28515625" style="43" customWidth="1"/>
    <col min="15" max="15" width="7.85546875" style="43" customWidth="1"/>
    <col min="16" max="17" width="9.140625" style="43" customWidth="1"/>
    <col min="18" max="16384" width="14.42578125" style="43"/>
  </cols>
  <sheetData>
    <row r="1" spans="1:17" ht="24" x14ac:dyDescent="0.4">
      <c r="A1" s="101" t="s">
        <v>0</v>
      </c>
      <c r="B1" s="102"/>
      <c r="C1" s="102"/>
      <c r="D1" s="102"/>
      <c r="E1" s="102"/>
      <c r="F1" s="102"/>
      <c r="G1" s="102"/>
      <c r="H1" s="102"/>
      <c r="I1" s="102"/>
      <c r="J1" s="103"/>
      <c r="K1" s="1"/>
      <c r="L1" s="2"/>
      <c r="M1" s="2"/>
      <c r="N1" s="2"/>
      <c r="O1" s="3"/>
      <c r="P1" s="4" t="s">
        <v>1</v>
      </c>
      <c r="Q1" s="2"/>
    </row>
    <row r="2" spans="1:17" ht="18.75" x14ac:dyDescent="0.3">
      <c r="A2" s="104" t="s">
        <v>2</v>
      </c>
      <c r="B2" s="102"/>
      <c r="C2" s="102"/>
      <c r="D2" s="102"/>
      <c r="E2" s="102"/>
      <c r="F2" s="102"/>
      <c r="G2" s="102"/>
      <c r="H2" s="102"/>
      <c r="I2" s="102"/>
      <c r="J2" s="103"/>
      <c r="K2" s="2"/>
      <c r="L2" s="2"/>
      <c r="M2" s="2"/>
      <c r="N2" s="2"/>
      <c r="O2" s="5"/>
      <c r="P2" s="4" t="s">
        <v>3</v>
      </c>
      <c r="Q2" s="2"/>
    </row>
    <row r="3" spans="1:17" ht="18.75" customHeight="1" x14ac:dyDescent="0.25">
      <c r="A3" s="105" t="s">
        <v>141</v>
      </c>
      <c r="B3" s="106"/>
      <c r="C3" s="106"/>
      <c r="D3" s="106"/>
      <c r="E3" s="106"/>
      <c r="F3" s="106"/>
      <c r="G3" s="106"/>
      <c r="H3" s="106"/>
      <c r="I3" s="106"/>
      <c r="J3" s="107"/>
      <c r="K3" s="6"/>
      <c r="L3" s="6"/>
      <c r="N3" s="6"/>
      <c r="O3" s="6"/>
      <c r="P3" s="6"/>
      <c r="Q3" s="6"/>
    </row>
    <row r="4" spans="1:17" ht="24" x14ac:dyDescent="0.4">
      <c r="A4" s="101" t="s">
        <v>4</v>
      </c>
      <c r="B4" s="102"/>
      <c r="C4" s="102"/>
      <c r="D4" s="102"/>
      <c r="E4" s="102"/>
      <c r="F4" s="102"/>
      <c r="G4" s="102"/>
      <c r="H4" s="102"/>
      <c r="I4" s="102"/>
      <c r="J4" s="103"/>
      <c r="K4" s="2"/>
      <c r="L4" s="2"/>
      <c r="M4" s="6"/>
      <c r="N4" s="2"/>
      <c r="O4" s="2"/>
      <c r="P4" s="2"/>
      <c r="Q4" s="2"/>
    </row>
    <row r="5" spans="1:17" x14ac:dyDescent="0.25">
      <c r="A5" s="108" t="s">
        <v>5</v>
      </c>
      <c r="B5" s="103"/>
      <c r="C5" s="109" t="s">
        <v>6</v>
      </c>
      <c r="D5" s="102"/>
      <c r="E5" s="102"/>
      <c r="F5" s="102"/>
      <c r="G5" s="102"/>
      <c r="H5" s="102"/>
      <c r="I5" s="102"/>
      <c r="J5" s="103"/>
      <c r="K5" s="2"/>
      <c r="L5" s="2"/>
      <c r="M5" s="2"/>
      <c r="N5" s="2"/>
      <c r="O5" s="2"/>
      <c r="P5" s="2"/>
      <c r="Q5" s="2"/>
    </row>
    <row r="6" spans="1:17" ht="45" customHeight="1" x14ac:dyDescent="0.25">
      <c r="A6" s="110" t="s">
        <v>7</v>
      </c>
      <c r="B6" s="103"/>
      <c r="C6" s="111" t="s">
        <v>8</v>
      </c>
      <c r="D6" s="102"/>
      <c r="E6" s="102"/>
      <c r="F6" s="102"/>
      <c r="G6" s="102"/>
      <c r="H6" s="102"/>
      <c r="I6" s="102"/>
      <c r="J6" s="103"/>
      <c r="K6" s="2"/>
      <c r="L6" s="2"/>
      <c r="M6" s="2"/>
      <c r="N6" s="2"/>
      <c r="O6" s="2"/>
      <c r="P6" s="2"/>
      <c r="Q6" s="2"/>
    </row>
    <row r="7" spans="1:17" x14ac:dyDescent="0.25">
      <c r="A7" s="110" t="s">
        <v>9</v>
      </c>
      <c r="B7" s="103"/>
      <c r="C7" s="112" t="s">
        <v>10</v>
      </c>
      <c r="D7" s="102"/>
      <c r="E7" s="102"/>
      <c r="F7" s="102"/>
      <c r="G7" s="102"/>
      <c r="H7" s="102"/>
      <c r="I7" s="102"/>
      <c r="J7" s="103"/>
      <c r="K7" s="2"/>
      <c r="L7" s="2"/>
      <c r="M7" s="2"/>
      <c r="N7" s="2"/>
      <c r="O7" s="2"/>
      <c r="P7" s="2"/>
      <c r="Q7" s="2"/>
    </row>
    <row r="8" spans="1:17" x14ac:dyDescent="0.25">
      <c r="A8" s="110" t="s">
        <v>11</v>
      </c>
      <c r="B8" s="103"/>
      <c r="C8" s="112" t="s">
        <v>12</v>
      </c>
      <c r="D8" s="102"/>
      <c r="E8" s="102"/>
      <c r="F8" s="102"/>
      <c r="G8" s="102"/>
      <c r="H8" s="102"/>
      <c r="I8" s="102"/>
      <c r="J8" s="103"/>
      <c r="K8" s="2"/>
      <c r="L8" s="2"/>
      <c r="M8" s="2"/>
      <c r="N8" s="2"/>
      <c r="O8" s="2"/>
      <c r="P8" s="2"/>
      <c r="Q8" s="2"/>
    </row>
    <row r="9" spans="1:17" x14ac:dyDescent="0.25">
      <c r="A9" s="113" t="s">
        <v>13</v>
      </c>
      <c r="B9" s="103"/>
      <c r="C9" s="114" t="s">
        <v>142</v>
      </c>
      <c r="D9" s="115"/>
      <c r="E9" s="115"/>
      <c r="F9" s="115"/>
      <c r="G9" s="115"/>
      <c r="H9" s="115"/>
      <c r="I9" s="115"/>
      <c r="J9" s="116"/>
      <c r="K9" s="6"/>
      <c r="L9" s="6"/>
      <c r="M9" s="6"/>
      <c r="N9" s="6"/>
      <c r="O9" s="6"/>
      <c r="P9" s="6"/>
      <c r="Q9" s="6"/>
    </row>
    <row r="10" spans="1:17" x14ac:dyDescent="0.25">
      <c r="A10" s="110" t="s">
        <v>14</v>
      </c>
      <c r="B10" s="103"/>
      <c r="C10" s="114"/>
      <c r="D10" s="115"/>
      <c r="E10" s="115"/>
      <c r="F10" s="115"/>
      <c r="G10" s="115"/>
      <c r="H10" s="115"/>
      <c r="I10" s="115"/>
      <c r="J10" s="116"/>
      <c r="K10" s="2"/>
      <c r="L10" s="2"/>
      <c r="M10" s="2"/>
      <c r="N10" s="2"/>
      <c r="O10" s="2"/>
      <c r="P10" s="2"/>
      <c r="Q10" s="2"/>
    </row>
    <row r="11" spans="1:17" ht="33" customHeight="1" x14ac:dyDescent="0.25">
      <c r="A11" s="117" t="s">
        <v>15</v>
      </c>
      <c r="B11" s="117" t="s">
        <v>16</v>
      </c>
      <c r="C11" s="119" t="s">
        <v>17</v>
      </c>
      <c r="D11" s="119" t="s">
        <v>18</v>
      </c>
      <c r="E11" s="117" t="s">
        <v>19</v>
      </c>
      <c r="F11" s="117" t="s">
        <v>15</v>
      </c>
      <c r="G11" s="117" t="s">
        <v>16</v>
      </c>
      <c r="H11" s="119" t="s">
        <v>17</v>
      </c>
      <c r="I11" s="119" t="s">
        <v>18</v>
      </c>
      <c r="J11" s="117" t="s">
        <v>19</v>
      </c>
      <c r="K11" s="2"/>
      <c r="L11" s="147" t="s">
        <v>16</v>
      </c>
      <c r="M11" s="148" t="s">
        <v>287</v>
      </c>
      <c r="N11" s="148"/>
      <c r="O11" s="2"/>
      <c r="P11" s="2"/>
      <c r="Q11" s="2"/>
    </row>
    <row r="12" spans="1:17" ht="13.5" customHeight="1" x14ac:dyDescent="0.25">
      <c r="A12" s="118"/>
      <c r="B12" s="118"/>
      <c r="C12" s="118"/>
      <c r="D12" s="118"/>
      <c r="E12" s="118"/>
      <c r="F12" s="118"/>
      <c r="G12" s="118"/>
      <c r="H12" s="118"/>
      <c r="I12" s="118"/>
      <c r="J12" s="118"/>
      <c r="K12" s="2"/>
      <c r="L12" s="147"/>
      <c r="M12" s="7" t="s">
        <v>17</v>
      </c>
      <c r="N12" s="2" t="s">
        <v>18</v>
      </c>
      <c r="O12" s="2"/>
      <c r="P12" s="2"/>
      <c r="Q12" s="2"/>
    </row>
    <row r="13" spans="1:17" x14ac:dyDescent="0.25">
      <c r="A13" s="8">
        <v>1</v>
      </c>
      <c r="B13" s="9" t="s">
        <v>20</v>
      </c>
      <c r="C13" s="37">
        <v>0</v>
      </c>
      <c r="D13" s="10">
        <v>215</v>
      </c>
      <c r="E13" s="11">
        <f t="shared" ref="E13:E60" si="0">SUM(C13,D13)</f>
        <v>215</v>
      </c>
      <c r="F13" s="8">
        <v>49</v>
      </c>
      <c r="G13" s="12" t="s">
        <v>21</v>
      </c>
      <c r="H13" s="37">
        <v>0</v>
      </c>
      <c r="I13" s="10">
        <v>215</v>
      </c>
      <c r="J13" s="8">
        <f t="shared" ref="J13:J60" si="1">SUM(H13,I13)</f>
        <v>215</v>
      </c>
      <c r="K13" s="2"/>
      <c r="L13" s="2"/>
      <c r="M13" s="7"/>
      <c r="N13" s="7"/>
      <c r="O13" s="2"/>
      <c r="P13" s="2"/>
      <c r="Q13" s="2"/>
    </row>
    <row r="14" spans="1:17" x14ac:dyDescent="0.25">
      <c r="A14" s="8">
        <f t="shared" ref="A14:A36" si="2">A13+1</f>
        <v>2</v>
      </c>
      <c r="B14" s="9" t="s">
        <v>22</v>
      </c>
      <c r="C14" s="37">
        <v>0</v>
      </c>
      <c r="D14" s="10">
        <v>215</v>
      </c>
      <c r="E14" s="11">
        <f t="shared" si="0"/>
        <v>215</v>
      </c>
      <c r="F14" s="8">
        <f t="shared" ref="F14:F36" si="3">F13+1</f>
        <v>50</v>
      </c>
      <c r="G14" s="12" t="s">
        <v>23</v>
      </c>
      <c r="H14" s="37">
        <v>0</v>
      </c>
      <c r="I14" s="10">
        <v>215</v>
      </c>
      <c r="J14" s="8">
        <f t="shared" si="1"/>
        <v>215</v>
      </c>
      <c r="K14" s="2"/>
      <c r="L14" s="2" t="s">
        <v>20</v>
      </c>
      <c r="M14" s="7">
        <f>AVERAGE(C13:C16)</f>
        <v>0</v>
      </c>
      <c r="N14" s="7">
        <f>AVERAGE(D13:D16)</f>
        <v>215</v>
      </c>
      <c r="O14" s="2"/>
      <c r="P14" s="2"/>
      <c r="Q14" s="2"/>
    </row>
    <row r="15" spans="1:17" x14ac:dyDescent="0.25">
      <c r="A15" s="8">
        <f t="shared" si="2"/>
        <v>3</v>
      </c>
      <c r="B15" s="9" t="s">
        <v>24</v>
      </c>
      <c r="C15" s="37">
        <v>0</v>
      </c>
      <c r="D15" s="10">
        <v>215</v>
      </c>
      <c r="E15" s="11">
        <f t="shared" si="0"/>
        <v>215</v>
      </c>
      <c r="F15" s="8">
        <f t="shared" si="3"/>
        <v>51</v>
      </c>
      <c r="G15" s="12" t="s">
        <v>25</v>
      </c>
      <c r="H15" s="37">
        <v>0</v>
      </c>
      <c r="I15" s="10">
        <v>215</v>
      </c>
      <c r="J15" s="8">
        <f t="shared" si="1"/>
        <v>215</v>
      </c>
      <c r="K15" s="2"/>
      <c r="L15" s="2" t="s">
        <v>28</v>
      </c>
      <c r="M15" s="7">
        <f>AVERAGE(C17:C20)</f>
        <v>0</v>
      </c>
      <c r="N15" s="7">
        <f>AVERAGE(D17:D20)</f>
        <v>215</v>
      </c>
      <c r="O15" s="2"/>
      <c r="P15" s="2"/>
      <c r="Q15" s="2"/>
    </row>
    <row r="16" spans="1:17" x14ac:dyDescent="0.25">
      <c r="A16" s="8">
        <f t="shared" si="2"/>
        <v>4</v>
      </c>
      <c r="B16" s="9" t="s">
        <v>26</v>
      </c>
      <c r="C16" s="37">
        <v>0</v>
      </c>
      <c r="D16" s="10">
        <v>215</v>
      </c>
      <c r="E16" s="11">
        <f t="shared" si="0"/>
        <v>215</v>
      </c>
      <c r="F16" s="8">
        <f t="shared" si="3"/>
        <v>52</v>
      </c>
      <c r="G16" s="12" t="s">
        <v>27</v>
      </c>
      <c r="H16" s="37">
        <v>0</v>
      </c>
      <c r="I16" s="10">
        <v>215</v>
      </c>
      <c r="J16" s="8">
        <f t="shared" si="1"/>
        <v>215</v>
      </c>
      <c r="K16" s="2"/>
      <c r="L16" s="2" t="s">
        <v>36</v>
      </c>
      <c r="M16" s="7">
        <f>AVERAGE(C21:C24)</f>
        <v>0</v>
      </c>
      <c r="N16" s="7">
        <f>AVERAGE(D21:D24)</f>
        <v>215</v>
      </c>
      <c r="O16" s="2"/>
      <c r="P16" s="2"/>
      <c r="Q16" s="2"/>
    </row>
    <row r="17" spans="1:17" x14ac:dyDescent="0.25">
      <c r="A17" s="8">
        <f t="shared" si="2"/>
        <v>5</v>
      </c>
      <c r="B17" s="9" t="s">
        <v>28</v>
      </c>
      <c r="C17" s="37">
        <v>0</v>
      </c>
      <c r="D17" s="10">
        <v>215</v>
      </c>
      <c r="E17" s="11">
        <f t="shared" si="0"/>
        <v>215</v>
      </c>
      <c r="F17" s="8">
        <f t="shared" si="3"/>
        <v>53</v>
      </c>
      <c r="G17" s="12" t="s">
        <v>29</v>
      </c>
      <c r="H17" s="37">
        <v>0</v>
      </c>
      <c r="I17" s="10">
        <v>215</v>
      </c>
      <c r="J17" s="8">
        <f t="shared" si="1"/>
        <v>215</v>
      </c>
      <c r="K17" s="2"/>
      <c r="L17" s="2" t="s">
        <v>44</v>
      </c>
      <c r="M17" s="7">
        <f>AVERAGE(C25:C28)</f>
        <v>0</v>
      </c>
      <c r="N17" s="7">
        <f>AVERAGE(D25:D28)</f>
        <v>215</v>
      </c>
      <c r="O17" s="2"/>
      <c r="P17" s="2"/>
      <c r="Q17" s="2"/>
    </row>
    <row r="18" spans="1:17" x14ac:dyDescent="0.25">
      <c r="A18" s="8">
        <f t="shared" si="2"/>
        <v>6</v>
      </c>
      <c r="B18" s="9" t="s">
        <v>30</v>
      </c>
      <c r="C18" s="37">
        <v>0</v>
      </c>
      <c r="D18" s="10">
        <v>215</v>
      </c>
      <c r="E18" s="11">
        <f t="shared" si="0"/>
        <v>215</v>
      </c>
      <c r="F18" s="8">
        <f t="shared" si="3"/>
        <v>54</v>
      </c>
      <c r="G18" s="12" t="s">
        <v>31</v>
      </c>
      <c r="H18" s="37">
        <v>0</v>
      </c>
      <c r="I18" s="10">
        <v>215</v>
      </c>
      <c r="J18" s="8">
        <f t="shared" si="1"/>
        <v>215</v>
      </c>
      <c r="K18" s="2"/>
      <c r="L18" s="2" t="s">
        <v>52</v>
      </c>
      <c r="M18" s="7">
        <f>AVERAGE(C29:C32)</f>
        <v>0</v>
      </c>
      <c r="N18" s="7">
        <f>AVERAGE(D29:D32)</f>
        <v>215</v>
      </c>
      <c r="O18" s="2"/>
      <c r="P18" s="2"/>
      <c r="Q18" s="2"/>
    </row>
    <row r="19" spans="1:17" x14ac:dyDescent="0.25">
      <c r="A19" s="8">
        <f t="shared" si="2"/>
        <v>7</v>
      </c>
      <c r="B19" s="9" t="s">
        <v>32</v>
      </c>
      <c r="C19" s="37">
        <v>0</v>
      </c>
      <c r="D19" s="10">
        <v>215</v>
      </c>
      <c r="E19" s="11">
        <f t="shared" si="0"/>
        <v>215</v>
      </c>
      <c r="F19" s="8">
        <f t="shared" si="3"/>
        <v>55</v>
      </c>
      <c r="G19" s="12" t="s">
        <v>33</v>
      </c>
      <c r="H19" s="37">
        <v>0</v>
      </c>
      <c r="I19" s="10">
        <v>215</v>
      </c>
      <c r="J19" s="8">
        <f t="shared" si="1"/>
        <v>215</v>
      </c>
      <c r="K19" s="2"/>
      <c r="L19" s="2" t="s">
        <v>60</v>
      </c>
      <c r="M19" s="7">
        <f>AVERAGE(C33:C36)</f>
        <v>0</v>
      </c>
      <c r="N19" s="7">
        <f>AVERAGE(D33:D36)</f>
        <v>215</v>
      </c>
      <c r="O19" s="2"/>
      <c r="P19" s="2"/>
      <c r="Q19" s="2"/>
    </row>
    <row r="20" spans="1:17" x14ac:dyDescent="0.25">
      <c r="A20" s="8">
        <f t="shared" si="2"/>
        <v>8</v>
      </c>
      <c r="B20" s="9" t="s">
        <v>34</v>
      </c>
      <c r="C20" s="37">
        <v>0</v>
      </c>
      <c r="D20" s="10">
        <v>215</v>
      </c>
      <c r="E20" s="11">
        <f t="shared" si="0"/>
        <v>215</v>
      </c>
      <c r="F20" s="8">
        <f t="shared" si="3"/>
        <v>56</v>
      </c>
      <c r="G20" s="12" t="s">
        <v>35</v>
      </c>
      <c r="H20" s="37">
        <v>0</v>
      </c>
      <c r="I20" s="10">
        <v>215</v>
      </c>
      <c r="J20" s="8">
        <f t="shared" si="1"/>
        <v>215</v>
      </c>
      <c r="K20" s="2"/>
      <c r="L20" s="2" t="s">
        <v>68</v>
      </c>
      <c r="M20" s="7">
        <f>AVERAGE(C37:C40)</f>
        <v>0</v>
      </c>
      <c r="N20" s="7">
        <f>AVERAGE(D37:D40)</f>
        <v>215</v>
      </c>
      <c r="O20" s="2"/>
      <c r="P20" s="2"/>
      <c r="Q20" s="2"/>
    </row>
    <row r="21" spans="1:17" ht="15.75" customHeight="1" x14ac:dyDescent="0.25">
      <c r="A21" s="8">
        <f t="shared" si="2"/>
        <v>9</v>
      </c>
      <c r="B21" s="9" t="s">
        <v>36</v>
      </c>
      <c r="C21" s="37">
        <v>0</v>
      </c>
      <c r="D21" s="10">
        <v>215</v>
      </c>
      <c r="E21" s="11">
        <f t="shared" si="0"/>
        <v>215</v>
      </c>
      <c r="F21" s="8">
        <f t="shared" si="3"/>
        <v>57</v>
      </c>
      <c r="G21" s="12" t="s">
        <v>37</v>
      </c>
      <c r="H21" s="37">
        <v>0</v>
      </c>
      <c r="I21" s="10">
        <v>215</v>
      </c>
      <c r="J21" s="8">
        <f t="shared" si="1"/>
        <v>215</v>
      </c>
      <c r="K21" s="2"/>
      <c r="L21" s="2" t="s">
        <v>76</v>
      </c>
      <c r="M21" s="7">
        <f>AVERAGE(C41:C44)</f>
        <v>0</v>
      </c>
      <c r="N21" s="7">
        <f>AVERAGE(D41:D44)</f>
        <v>215</v>
      </c>
      <c r="O21" s="2"/>
      <c r="P21" s="2"/>
      <c r="Q21" s="2"/>
    </row>
    <row r="22" spans="1:17" ht="15.75" customHeight="1" x14ac:dyDescent="0.25">
      <c r="A22" s="8">
        <f t="shared" si="2"/>
        <v>10</v>
      </c>
      <c r="B22" s="9" t="s">
        <v>38</v>
      </c>
      <c r="C22" s="37">
        <v>0</v>
      </c>
      <c r="D22" s="10">
        <v>215</v>
      </c>
      <c r="E22" s="11">
        <f t="shared" si="0"/>
        <v>215</v>
      </c>
      <c r="F22" s="8">
        <f t="shared" si="3"/>
        <v>58</v>
      </c>
      <c r="G22" s="12" t="s">
        <v>39</v>
      </c>
      <c r="H22" s="37">
        <v>0</v>
      </c>
      <c r="I22" s="10">
        <v>215</v>
      </c>
      <c r="J22" s="8">
        <f t="shared" si="1"/>
        <v>215</v>
      </c>
      <c r="K22" s="2"/>
      <c r="L22" s="2" t="s">
        <v>84</v>
      </c>
      <c r="M22" s="7">
        <f>AVERAGE(C45:C48)</f>
        <v>0</v>
      </c>
      <c r="N22" s="7">
        <f>AVERAGE(D45:D48)</f>
        <v>215</v>
      </c>
      <c r="O22" s="2"/>
      <c r="P22" s="2"/>
      <c r="Q22" s="2"/>
    </row>
    <row r="23" spans="1:17" ht="15.75" customHeight="1" x14ac:dyDescent="0.25">
      <c r="A23" s="8">
        <f t="shared" si="2"/>
        <v>11</v>
      </c>
      <c r="B23" s="9" t="s">
        <v>40</v>
      </c>
      <c r="C23" s="37">
        <v>0</v>
      </c>
      <c r="D23" s="10">
        <v>215</v>
      </c>
      <c r="E23" s="11">
        <f t="shared" si="0"/>
        <v>215</v>
      </c>
      <c r="F23" s="8">
        <f t="shared" si="3"/>
        <v>59</v>
      </c>
      <c r="G23" s="12" t="s">
        <v>41</v>
      </c>
      <c r="H23" s="37">
        <v>0</v>
      </c>
      <c r="I23" s="10">
        <v>215</v>
      </c>
      <c r="J23" s="8">
        <f t="shared" si="1"/>
        <v>215</v>
      </c>
      <c r="K23" s="2"/>
      <c r="L23" s="2" t="s">
        <v>92</v>
      </c>
      <c r="M23" s="7">
        <f>AVERAGE(C49:C52)</f>
        <v>0</v>
      </c>
      <c r="N23" s="7">
        <f>AVERAGE(D49:D52)</f>
        <v>215</v>
      </c>
      <c r="O23" s="2"/>
      <c r="P23" s="2"/>
      <c r="Q23" s="2"/>
    </row>
    <row r="24" spans="1:17" ht="15.75" customHeight="1" x14ac:dyDescent="0.25">
      <c r="A24" s="8">
        <f t="shared" si="2"/>
        <v>12</v>
      </c>
      <c r="B24" s="9" t="s">
        <v>42</v>
      </c>
      <c r="C24" s="37">
        <v>0</v>
      </c>
      <c r="D24" s="10">
        <v>215</v>
      </c>
      <c r="E24" s="11">
        <f t="shared" si="0"/>
        <v>215</v>
      </c>
      <c r="F24" s="8">
        <f t="shared" si="3"/>
        <v>60</v>
      </c>
      <c r="G24" s="12" t="s">
        <v>43</v>
      </c>
      <c r="H24" s="37">
        <v>0</v>
      </c>
      <c r="I24" s="10">
        <v>215</v>
      </c>
      <c r="J24" s="8">
        <f t="shared" si="1"/>
        <v>215</v>
      </c>
      <c r="K24" s="2"/>
      <c r="L24" s="13" t="s">
        <v>100</v>
      </c>
      <c r="M24" s="7">
        <f>AVERAGE(C53:C56)</f>
        <v>0</v>
      </c>
      <c r="N24" s="7">
        <f>AVERAGE(D53:D56)</f>
        <v>215</v>
      </c>
      <c r="O24" s="2"/>
      <c r="P24" s="2"/>
      <c r="Q24" s="2"/>
    </row>
    <row r="25" spans="1:17" ht="15.75" customHeight="1" x14ac:dyDescent="0.25">
      <c r="A25" s="8">
        <f t="shared" si="2"/>
        <v>13</v>
      </c>
      <c r="B25" s="9" t="s">
        <v>44</v>
      </c>
      <c r="C25" s="37">
        <v>0</v>
      </c>
      <c r="D25" s="10">
        <v>215</v>
      </c>
      <c r="E25" s="11">
        <f t="shared" si="0"/>
        <v>215</v>
      </c>
      <c r="F25" s="8">
        <f t="shared" si="3"/>
        <v>61</v>
      </c>
      <c r="G25" s="12" t="s">
        <v>45</v>
      </c>
      <c r="H25" s="37">
        <v>0</v>
      </c>
      <c r="I25" s="10">
        <v>215</v>
      </c>
      <c r="J25" s="8">
        <f t="shared" si="1"/>
        <v>215</v>
      </c>
      <c r="K25" s="2"/>
      <c r="L25" s="16" t="s">
        <v>108</v>
      </c>
      <c r="M25" s="7">
        <f>AVERAGE(C57:C60)</f>
        <v>0</v>
      </c>
      <c r="N25" s="7">
        <f>AVERAGE(D57:D60)</f>
        <v>215</v>
      </c>
      <c r="O25" s="2"/>
      <c r="P25" s="2"/>
      <c r="Q25" s="2"/>
    </row>
    <row r="26" spans="1:17" ht="15.75" customHeight="1" x14ac:dyDescent="0.25">
      <c r="A26" s="8">
        <f t="shared" si="2"/>
        <v>14</v>
      </c>
      <c r="B26" s="9" t="s">
        <v>46</v>
      </c>
      <c r="C26" s="37">
        <v>0</v>
      </c>
      <c r="D26" s="10">
        <v>215</v>
      </c>
      <c r="E26" s="11">
        <f t="shared" si="0"/>
        <v>215</v>
      </c>
      <c r="F26" s="8">
        <f t="shared" si="3"/>
        <v>62</v>
      </c>
      <c r="G26" s="12" t="s">
        <v>47</v>
      </c>
      <c r="H26" s="37">
        <v>0</v>
      </c>
      <c r="I26" s="10">
        <v>215</v>
      </c>
      <c r="J26" s="8">
        <f t="shared" si="1"/>
        <v>215</v>
      </c>
      <c r="K26" s="2"/>
      <c r="L26" s="16" t="s">
        <v>21</v>
      </c>
      <c r="M26" s="7">
        <f>AVERAGE(H13:H16)</f>
        <v>0</v>
      </c>
      <c r="N26" s="7">
        <f>AVERAGE(I13:I16)</f>
        <v>215</v>
      </c>
      <c r="O26" s="2"/>
      <c r="P26" s="2"/>
      <c r="Q26" s="2"/>
    </row>
    <row r="27" spans="1:17" ht="15.75" customHeight="1" x14ac:dyDescent="0.25">
      <c r="A27" s="8">
        <f t="shared" si="2"/>
        <v>15</v>
      </c>
      <c r="B27" s="9" t="s">
        <v>48</v>
      </c>
      <c r="C27" s="37">
        <v>0</v>
      </c>
      <c r="D27" s="10">
        <v>215</v>
      </c>
      <c r="E27" s="11">
        <f t="shared" si="0"/>
        <v>215</v>
      </c>
      <c r="F27" s="8">
        <f t="shared" si="3"/>
        <v>63</v>
      </c>
      <c r="G27" s="12" t="s">
        <v>49</v>
      </c>
      <c r="H27" s="37">
        <v>0</v>
      </c>
      <c r="I27" s="10">
        <v>215</v>
      </c>
      <c r="J27" s="8">
        <f t="shared" si="1"/>
        <v>215</v>
      </c>
      <c r="K27" s="2"/>
      <c r="L27" s="24" t="s">
        <v>29</v>
      </c>
      <c r="M27" s="7">
        <f>AVERAGE(H17:H20)</f>
        <v>0</v>
      </c>
      <c r="N27" s="7">
        <f>AVERAGE(I17:I20)</f>
        <v>215</v>
      </c>
      <c r="O27" s="2"/>
      <c r="P27" s="2"/>
      <c r="Q27" s="2"/>
    </row>
    <row r="28" spans="1:17" ht="15.75" customHeight="1" x14ac:dyDescent="0.25">
      <c r="A28" s="8">
        <f t="shared" si="2"/>
        <v>16</v>
      </c>
      <c r="B28" s="9" t="s">
        <v>50</v>
      </c>
      <c r="C28" s="37">
        <v>0</v>
      </c>
      <c r="D28" s="10">
        <v>215</v>
      </c>
      <c r="E28" s="11">
        <f t="shared" si="0"/>
        <v>215</v>
      </c>
      <c r="F28" s="8">
        <f t="shared" si="3"/>
        <v>64</v>
      </c>
      <c r="G28" s="12" t="s">
        <v>51</v>
      </c>
      <c r="H28" s="37">
        <v>0</v>
      </c>
      <c r="I28" s="10">
        <v>215</v>
      </c>
      <c r="J28" s="8">
        <f t="shared" si="1"/>
        <v>215</v>
      </c>
      <c r="K28" s="2"/>
      <c r="L28" s="2" t="s">
        <v>37</v>
      </c>
      <c r="M28" s="7">
        <f>AVERAGE(H21:H24)</f>
        <v>0</v>
      </c>
      <c r="N28" s="7">
        <f>AVERAGE(I21:I24)</f>
        <v>215</v>
      </c>
      <c r="O28" s="2"/>
      <c r="P28" s="2"/>
      <c r="Q28" s="2"/>
    </row>
    <row r="29" spans="1:17" ht="15.75" customHeight="1" x14ac:dyDescent="0.25">
      <c r="A29" s="8">
        <f t="shared" si="2"/>
        <v>17</v>
      </c>
      <c r="B29" s="9" t="s">
        <v>52</v>
      </c>
      <c r="C29" s="37">
        <v>0</v>
      </c>
      <c r="D29" s="10">
        <v>215</v>
      </c>
      <c r="E29" s="11">
        <f t="shared" si="0"/>
        <v>215</v>
      </c>
      <c r="F29" s="8">
        <f t="shared" si="3"/>
        <v>65</v>
      </c>
      <c r="G29" s="12" t="s">
        <v>53</v>
      </c>
      <c r="H29" s="37">
        <v>0</v>
      </c>
      <c r="I29" s="10">
        <v>215</v>
      </c>
      <c r="J29" s="8">
        <f t="shared" si="1"/>
        <v>215</v>
      </c>
      <c r="K29" s="2"/>
      <c r="L29" s="2" t="s">
        <v>45</v>
      </c>
      <c r="M29" s="7">
        <f>AVERAGE(H25:H28)</f>
        <v>0</v>
      </c>
      <c r="N29" s="7">
        <f>AVERAGE(I25:I28)</f>
        <v>215</v>
      </c>
      <c r="O29" s="2"/>
      <c r="P29" s="2"/>
      <c r="Q29" s="2"/>
    </row>
    <row r="30" spans="1:17" ht="15.75" customHeight="1" x14ac:dyDescent="0.25">
      <c r="A30" s="8">
        <f t="shared" si="2"/>
        <v>18</v>
      </c>
      <c r="B30" s="9" t="s">
        <v>54</v>
      </c>
      <c r="C30" s="37">
        <v>0</v>
      </c>
      <c r="D30" s="10">
        <v>215</v>
      </c>
      <c r="E30" s="11">
        <f t="shared" si="0"/>
        <v>215</v>
      </c>
      <c r="F30" s="8">
        <f t="shared" si="3"/>
        <v>66</v>
      </c>
      <c r="G30" s="12" t="s">
        <v>55</v>
      </c>
      <c r="H30" s="37">
        <v>0</v>
      </c>
      <c r="I30" s="10">
        <v>215</v>
      </c>
      <c r="J30" s="8">
        <f t="shared" si="1"/>
        <v>215</v>
      </c>
      <c r="K30" s="2"/>
      <c r="L30" s="2" t="s">
        <v>53</v>
      </c>
      <c r="M30" s="7">
        <f>AVERAGE(H29:H32)</f>
        <v>0</v>
      </c>
      <c r="N30" s="7">
        <f>AVERAGE(I29:I32)</f>
        <v>215</v>
      </c>
      <c r="O30" s="2"/>
      <c r="P30" s="2"/>
      <c r="Q30" s="2"/>
    </row>
    <row r="31" spans="1:17" ht="15.75" customHeight="1" x14ac:dyDescent="0.25">
      <c r="A31" s="8">
        <f t="shared" si="2"/>
        <v>19</v>
      </c>
      <c r="B31" s="9" t="s">
        <v>56</v>
      </c>
      <c r="C31" s="37">
        <v>0</v>
      </c>
      <c r="D31" s="10">
        <v>215</v>
      </c>
      <c r="E31" s="11">
        <f t="shared" si="0"/>
        <v>215</v>
      </c>
      <c r="F31" s="8">
        <f t="shared" si="3"/>
        <v>67</v>
      </c>
      <c r="G31" s="12" t="s">
        <v>57</v>
      </c>
      <c r="H31" s="37">
        <v>0</v>
      </c>
      <c r="I31" s="10">
        <v>215</v>
      </c>
      <c r="J31" s="8">
        <f t="shared" si="1"/>
        <v>215</v>
      </c>
      <c r="K31" s="2"/>
      <c r="L31" s="2" t="s">
        <v>61</v>
      </c>
      <c r="M31" s="7">
        <f>AVERAGE(H33:H36)</f>
        <v>0</v>
      </c>
      <c r="N31" s="7">
        <f>AVERAGE(I33:I36)</f>
        <v>215</v>
      </c>
      <c r="O31" s="2"/>
      <c r="P31" s="2"/>
      <c r="Q31" s="2"/>
    </row>
    <row r="32" spans="1:17" ht="15.75" customHeight="1" x14ac:dyDescent="0.25">
      <c r="A32" s="8">
        <f t="shared" si="2"/>
        <v>20</v>
      </c>
      <c r="B32" s="9" t="s">
        <v>58</v>
      </c>
      <c r="C32" s="37">
        <v>0</v>
      </c>
      <c r="D32" s="10">
        <v>215</v>
      </c>
      <c r="E32" s="11">
        <f t="shared" si="0"/>
        <v>215</v>
      </c>
      <c r="F32" s="8">
        <f t="shared" si="3"/>
        <v>68</v>
      </c>
      <c r="G32" s="12" t="s">
        <v>59</v>
      </c>
      <c r="H32" s="37">
        <v>0</v>
      </c>
      <c r="I32" s="10">
        <v>215</v>
      </c>
      <c r="J32" s="8">
        <f t="shared" si="1"/>
        <v>215</v>
      </c>
      <c r="K32" s="2"/>
      <c r="L32" s="2" t="s">
        <v>69</v>
      </c>
      <c r="M32" s="7">
        <f>AVERAGE(H37:H40)</f>
        <v>0</v>
      </c>
      <c r="N32" s="7">
        <f>AVERAGE(I37:I40)</f>
        <v>215</v>
      </c>
      <c r="O32" s="2"/>
      <c r="P32" s="2"/>
      <c r="Q32" s="2"/>
    </row>
    <row r="33" spans="1:17" ht="15.75" customHeight="1" x14ac:dyDescent="0.25">
      <c r="A33" s="8">
        <f t="shared" si="2"/>
        <v>21</v>
      </c>
      <c r="B33" s="9" t="s">
        <v>60</v>
      </c>
      <c r="C33" s="37">
        <v>0</v>
      </c>
      <c r="D33" s="10">
        <v>215</v>
      </c>
      <c r="E33" s="11">
        <f t="shared" si="0"/>
        <v>215</v>
      </c>
      <c r="F33" s="8">
        <f t="shared" si="3"/>
        <v>69</v>
      </c>
      <c r="G33" s="12" t="s">
        <v>61</v>
      </c>
      <c r="H33" s="37">
        <v>0</v>
      </c>
      <c r="I33" s="10">
        <v>215</v>
      </c>
      <c r="J33" s="8">
        <f t="shared" si="1"/>
        <v>215</v>
      </c>
      <c r="K33" s="2"/>
      <c r="L33" s="2" t="s">
        <v>77</v>
      </c>
      <c r="M33" s="7">
        <f>AVERAGE(H41:H44)</f>
        <v>0</v>
      </c>
      <c r="N33" s="7">
        <f>AVERAGE(I41:I44)</f>
        <v>215</v>
      </c>
      <c r="O33" s="2"/>
      <c r="P33" s="2"/>
      <c r="Q33" s="2"/>
    </row>
    <row r="34" spans="1:17" ht="15.75" customHeight="1" x14ac:dyDescent="0.25">
      <c r="A34" s="8">
        <f t="shared" si="2"/>
        <v>22</v>
      </c>
      <c r="B34" s="9" t="s">
        <v>62</v>
      </c>
      <c r="C34" s="37">
        <v>0</v>
      </c>
      <c r="D34" s="10">
        <v>215</v>
      </c>
      <c r="E34" s="11">
        <f t="shared" si="0"/>
        <v>215</v>
      </c>
      <c r="F34" s="8">
        <f t="shared" si="3"/>
        <v>70</v>
      </c>
      <c r="G34" s="12" t="s">
        <v>63</v>
      </c>
      <c r="H34" s="37">
        <v>0</v>
      </c>
      <c r="I34" s="10">
        <v>215</v>
      </c>
      <c r="J34" s="8">
        <f t="shared" si="1"/>
        <v>215</v>
      </c>
      <c r="K34" s="2"/>
      <c r="L34" s="2" t="s">
        <v>85</v>
      </c>
      <c r="M34" s="7">
        <f>AVERAGE(H45:H48)</f>
        <v>0</v>
      </c>
      <c r="N34" s="7">
        <f>AVERAGE(I45:I48)</f>
        <v>215</v>
      </c>
      <c r="O34" s="2"/>
      <c r="P34" s="2"/>
      <c r="Q34" s="2"/>
    </row>
    <row r="35" spans="1:17" ht="15.75" customHeight="1" x14ac:dyDescent="0.25">
      <c r="A35" s="8">
        <f t="shared" si="2"/>
        <v>23</v>
      </c>
      <c r="B35" s="9" t="s">
        <v>64</v>
      </c>
      <c r="C35" s="37">
        <v>0</v>
      </c>
      <c r="D35" s="10">
        <v>215</v>
      </c>
      <c r="E35" s="11">
        <f t="shared" si="0"/>
        <v>215</v>
      </c>
      <c r="F35" s="8">
        <f t="shared" si="3"/>
        <v>71</v>
      </c>
      <c r="G35" s="12" t="s">
        <v>65</v>
      </c>
      <c r="H35" s="37">
        <v>0</v>
      </c>
      <c r="I35" s="10">
        <v>215</v>
      </c>
      <c r="J35" s="8">
        <f t="shared" si="1"/>
        <v>215</v>
      </c>
      <c r="K35" s="2"/>
      <c r="L35" s="2" t="s">
        <v>93</v>
      </c>
      <c r="M35" s="7">
        <f>AVERAGE(H49:H52)</f>
        <v>0</v>
      </c>
      <c r="N35" s="7">
        <f>AVERAGE(I49:I52)</f>
        <v>215</v>
      </c>
      <c r="O35" s="2"/>
      <c r="P35" s="2"/>
      <c r="Q35" s="2"/>
    </row>
    <row r="36" spans="1:17" ht="15.75" customHeight="1" x14ac:dyDescent="0.25">
      <c r="A36" s="8">
        <f t="shared" si="2"/>
        <v>24</v>
      </c>
      <c r="B36" s="9" t="s">
        <v>66</v>
      </c>
      <c r="C36" s="37">
        <v>0</v>
      </c>
      <c r="D36" s="10">
        <v>215</v>
      </c>
      <c r="E36" s="11">
        <f t="shared" si="0"/>
        <v>215</v>
      </c>
      <c r="F36" s="8">
        <f t="shared" si="3"/>
        <v>72</v>
      </c>
      <c r="G36" s="12" t="s">
        <v>67</v>
      </c>
      <c r="H36" s="37">
        <v>0</v>
      </c>
      <c r="I36" s="10">
        <v>215</v>
      </c>
      <c r="J36" s="8">
        <f t="shared" si="1"/>
        <v>215</v>
      </c>
      <c r="K36" s="2"/>
      <c r="L36" s="100" t="s">
        <v>101</v>
      </c>
      <c r="M36" s="7">
        <f>AVERAGE(H53:H56)</f>
        <v>0</v>
      </c>
      <c r="N36" s="7">
        <f>AVERAGE(I53:I56)</f>
        <v>215</v>
      </c>
      <c r="O36" s="2"/>
      <c r="P36" s="2"/>
      <c r="Q36" s="2"/>
    </row>
    <row r="37" spans="1:17" ht="15.75" customHeight="1" x14ac:dyDescent="0.25">
      <c r="A37" s="8">
        <v>25</v>
      </c>
      <c r="B37" s="9" t="s">
        <v>68</v>
      </c>
      <c r="C37" s="37">
        <v>0</v>
      </c>
      <c r="D37" s="10">
        <v>215</v>
      </c>
      <c r="E37" s="11">
        <f t="shared" si="0"/>
        <v>215</v>
      </c>
      <c r="F37" s="8">
        <v>73</v>
      </c>
      <c r="G37" s="12" t="s">
        <v>69</v>
      </c>
      <c r="H37" s="37">
        <v>0</v>
      </c>
      <c r="I37" s="10">
        <v>215</v>
      </c>
      <c r="J37" s="8">
        <f t="shared" si="1"/>
        <v>215</v>
      </c>
      <c r="K37" s="2"/>
      <c r="L37" s="100" t="s">
        <v>109</v>
      </c>
      <c r="M37" s="7">
        <f>AVERAGE(H57:H60)</f>
        <v>0</v>
      </c>
      <c r="N37" s="7">
        <f>AVERAGE(I57:I60)</f>
        <v>215</v>
      </c>
      <c r="O37" s="2"/>
      <c r="P37" s="2"/>
      <c r="Q37" s="2"/>
    </row>
    <row r="38" spans="1:17" ht="15.75" customHeight="1" x14ac:dyDescent="0.25">
      <c r="A38" s="8">
        <f t="shared" ref="A38:A60" si="4">A37+1</f>
        <v>26</v>
      </c>
      <c r="B38" s="9" t="s">
        <v>70</v>
      </c>
      <c r="C38" s="37">
        <v>0</v>
      </c>
      <c r="D38" s="10">
        <v>215</v>
      </c>
      <c r="E38" s="8">
        <f t="shared" si="0"/>
        <v>215</v>
      </c>
      <c r="F38" s="8">
        <f t="shared" ref="F38:F60" si="5">F37+1</f>
        <v>74</v>
      </c>
      <c r="G38" s="12" t="s">
        <v>71</v>
      </c>
      <c r="H38" s="37">
        <v>0</v>
      </c>
      <c r="I38" s="10">
        <v>215</v>
      </c>
      <c r="J38" s="8">
        <f t="shared" si="1"/>
        <v>215</v>
      </c>
      <c r="K38" s="2"/>
      <c r="L38" s="100" t="s">
        <v>288</v>
      </c>
      <c r="M38" s="100">
        <f>AVERAGE(M14:M37)</f>
        <v>0</v>
      </c>
      <c r="N38" s="100">
        <f>AVERAGE(N14:N37)</f>
        <v>215</v>
      </c>
      <c r="O38" s="2"/>
      <c r="P38" s="2"/>
      <c r="Q38" s="2"/>
    </row>
    <row r="39" spans="1:17" ht="15.75" customHeight="1" x14ac:dyDescent="0.25">
      <c r="A39" s="8">
        <f t="shared" si="4"/>
        <v>27</v>
      </c>
      <c r="B39" s="9" t="s">
        <v>72</v>
      </c>
      <c r="C39" s="37">
        <v>0</v>
      </c>
      <c r="D39" s="10">
        <v>215</v>
      </c>
      <c r="E39" s="8">
        <f t="shared" si="0"/>
        <v>215</v>
      </c>
      <c r="F39" s="8">
        <f t="shared" si="5"/>
        <v>75</v>
      </c>
      <c r="G39" s="12" t="s">
        <v>73</v>
      </c>
      <c r="H39" s="37">
        <v>0</v>
      </c>
      <c r="I39" s="10">
        <v>215</v>
      </c>
      <c r="J39" s="8">
        <f t="shared" si="1"/>
        <v>215</v>
      </c>
      <c r="K39" s="2"/>
      <c r="L39" s="2"/>
      <c r="M39" s="2"/>
      <c r="N39" s="2"/>
      <c r="O39" s="2"/>
      <c r="P39" s="2"/>
      <c r="Q39" s="2"/>
    </row>
    <row r="40" spans="1:17" ht="15.75" customHeight="1" x14ac:dyDescent="0.25">
      <c r="A40" s="8">
        <f t="shared" si="4"/>
        <v>28</v>
      </c>
      <c r="B40" s="9" t="s">
        <v>74</v>
      </c>
      <c r="C40" s="37">
        <v>0</v>
      </c>
      <c r="D40" s="10">
        <v>215</v>
      </c>
      <c r="E40" s="8">
        <f t="shared" si="0"/>
        <v>215</v>
      </c>
      <c r="F40" s="8">
        <f t="shared" si="5"/>
        <v>76</v>
      </c>
      <c r="G40" s="12" t="s">
        <v>75</v>
      </c>
      <c r="H40" s="37">
        <v>0</v>
      </c>
      <c r="I40" s="10">
        <v>215</v>
      </c>
      <c r="J40" s="8">
        <f t="shared" si="1"/>
        <v>215</v>
      </c>
      <c r="K40" s="2"/>
      <c r="L40" s="2"/>
      <c r="M40" s="2"/>
      <c r="N40" s="2"/>
      <c r="O40" s="2"/>
      <c r="P40" s="2"/>
      <c r="Q40" s="2"/>
    </row>
    <row r="41" spans="1:17" ht="15.75" customHeight="1" x14ac:dyDescent="0.25">
      <c r="A41" s="8">
        <f t="shared" si="4"/>
        <v>29</v>
      </c>
      <c r="B41" s="9" t="s">
        <v>76</v>
      </c>
      <c r="C41" s="37">
        <v>0</v>
      </c>
      <c r="D41" s="10">
        <v>215</v>
      </c>
      <c r="E41" s="8">
        <f t="shared" si="0"/>
        <v>215</v>
      </c>
      <c r="F41" s="8">
        <f t="shared" si="5"/>
        <v>77</v>
      </c>
      <c r="G41" s="12" t="s">
        <v>77</v>
      </c>
      <c r="H41" s="37">
        <v>0</v>
      </c>
      <c r="I41" s="10">
        <v>215</v>
      </c>
      <c r="J41" s="8">
        <f t="shared" si="1"/>
        <v>215</v>
      </c>
      <c r="K41" s="2"/>
      <c r="L41" s="2"/>
      <c r="M41" s="2"/>
      <c r="N41" s="2"/>
      <c r="O41" s="2"/>
      <c r="P41" s="2"/>
      <c r="Q41" s="2"/>
    </row>
    <row r="42" spans="1:17" ht="15.75" customHeight="1" x14ac:dyDescent="0.25">
      <c r="A42" s="8">
        <f t="shared" si="4"/>
        <v>30</v>
      </c>
      <c r="B42" s="9" t="s">
        <v>78</v>
      </c>
      <c r="C42" s="37">
        <v>0</v>
      </c>
      <c r="D42" s="10">
        <v>215</v>
      </c>
      <c r="E42" s="8">
        <f t="shared" si="0"/>
        <v>215</v>
      </c>
      <c r="F42" s="8">
        <f t="shared" si="5"/>
        <v>78</v>
      </c>
      <c r="G42" s="12" t="s">
        <v>79</v>
      </c>
      <c r="H42" s="37">
        <v>0</v>
      </c>
      <c r="I42" s="10">
        <v>215</v>
      </c>
      <c r="J42" s="8">
        <f t="shared" si="1"/>
        <v>215</v>
      </c>
      <c r="K42" s="2"/>
      <c r="L42" s="2"/>
      <c r="M42" s="2"/>
      <c r="N42" s="2"/>
      <c r="O42" s="2"/>
      <c r="P42" s="2"/>
      <c r="Q42" s="2"/>
    </row>
    <row r="43" spans="1:17" ht="15.75" customHeight="1" x14ac:dyDescent="0.25">
      <c r="A43" s="8">
        <f t="shared" si="4"/>
        <v>31</v>
      </c>
      <c r="B43" s="9" t="s">
        <v>80</v>
      </c>
      <c r="C43" s="37">
        <v>0</v>
      </c>
      <c r="D43" s="10">
        <v>215</v>
      </c>
      <c r="E43" s="8">
        <f t="shared" si="0"/>
        <v>215</v>
      </c>
      <c r="F43" s="8">
        <f t="shared" si="5"/>
        <v>79</v>
      </c>
      <c r="G43" s="12" t="s">
        <v>81</v>
      </c>
      <c r="H43" s="37">
        <v>0</v>
      </c>
      <c r="I43" s="10">
        <v>215</v>
      </c>
      <c r="J43" s="8">
        <f t="shared" si="1"/>
        <v>215</v>
      </c>
      <c r="K43" s="2"/>
      <c r="L43" s="2"/>
      <c r="M43" s="2"/>
      <c r="N43" s="2"/>
      <c r="O43" s="2"/>
      <c r="P43" s="2"/>
      <c r="Q43" s="2"/>
    </row>
    <row r="44" spans="1:17" ht="15.75" customHeight="1" x14ac:dyDescent="0.25">
      <c r="A44" s="8">
        <f t="shared" si="4"/>
        <v>32</v>
      </c>
      <c r="B44" s="9" t="s">
        <v>82</v>
      </c>
      <c r="C44" s="37">
        <v>0</v>
      </c>
      <c r="D44" s="10">
        <v>215</v>
      </c>
      <c r="E44" s="8">
        <f t="shared" si="0"/>
        <v>215</v>
      </c>
      <c r="F44" s="8">
        <f t="shared" si="5"/>
        <v>80</v>
      </c>
      <c r="G44" s="12" t="s">
        <v>83</v>
      </c>
      <c r="H44" s="37">
        <v>0</v>
      </c>
      <c r="I44" s="10">
        <v>215</v>
      </c>
      <c r="J44" s="8">
        <f t="shared" si="1"/>
        <v>215</v>
      </c>
      <c r="K44" s="2"/>
      <c r="L44" s="2"/>
      <c r="M44" s="2"/>
      <c r="N44" s="2"/>
      <c r="O44" s="2"/>
      <c r="P44" s="2"/>
      <c r="Q44" s="2"/>
    </row>
    <row r="45" spans="1:17" ht="15.75" customHeight="1" x14ac:dyDescent="0.25">
      <c r="A45" s="8">
        <f t="shared" si="4"/>
        <v>33</v>
      </c>
      <c r="B45" s="9" t="s">
        <v>84</v>
      </c>
      <c r="C45" s="37">
        <v>0</v>
      </c>
      <c r="D45" s="10">
        <v>215</v>
      </c>
      <c r="E45" s="8">
        <f t="shared" si="0"/>
        <v>215</v>
      </c>
      <c r="F45" s="8">
        <f t="shared" si="5"/>
        <v>81</v>
      </c>
      <c r="G45" s="12" t="s">
        <v>85</v>
      </c>
      <c r="H45" s="37">
        <v>0</v>
      </c>
      <c r="I45" s="10">
        <v>215</v>
      </c>
      <c r="J45" s="8">
        <f t="shared" si="1"/>
        <v>215</v>
      </c>
      <c r="K45" s="2"/>
      <c r="L45" s="2"/>
      <c r="M45" s="2"/>
      <c r="N45" s="2"/>
      <c r="O45" s="2"/>
      <c r="P45" s="2"/>
      <c r="Q45" s="2"/>
    </row>
    <row r="46" spans="1:17" ht="15.75" customHeight="1" x14ac:dyDescent="0.25">
      <c r="A46" s="8">
        <f t="shared" si="4"/>
        <v>34</v>
      </c>
      <c r="B46" s="9" t="s">
        <v>86</v>
      </c>
      <c r="C46" s="37">
        <v>0</v>
      </c>
      <c r="D46" s="10">
        <v>215</v>
      </c>
      <c r="E46" s="8">
        <f t="shared" si="0"/>
        <v>215</v>
      </c>
      <c r="F46" s="8">
        <f t="shared" si="5"/>
        <v>82</v>
      </c>
      <c r="G46" s="12" t="s">
        <v>87</v>
      </c>
      <c r="H46" s="37">
        <v>0</v>
      </c>
      <c r="I46" s="10">
        <v>215</v>
      </c>
      <c r="J46" s="8">
        <f t="shared" si="1"/>
        <v>215</v>
      </c>
      <c r="K46" s="2"/>
      <c r="L46" s="2"/>
      <c r="M46" s="2"/>
      <c r="N46" s="2"/>
      <c r="O46" s="2"/>
      <c r="P46" s="2"/>
      <c r="Q46" s="2"/>
    </row>
    <row r="47" spans="1:17" ht="15.75" customHeight="1" x14ac:dyDescent="0.25">
      <c r="A47" s="8">
        <f t="shared" si="4"/>
        <v>35</v>
      </c>
      <c r="B47" s="9" t="s">
        <v>88</v>
      </c>
      <c r="C47" s="37">
        <v>0</v>
      </c>
      <c r="D47" s="10">
        <v>215</v>
      </c>
      <c r="E47" s="8">
        <f t="shared" si="0"/>
        <v>215</v>
      </c>
      <c r="F47" s="8">
        <f t="shared" si="5"/>
        <v>83</v>
      </c>
      <c r="G47" s="12" t="s">
        <v>89</v>
      </c>
      <c r="H47" s="37">
        <v>0</v>
      </c>
      <c r="I47" s="10">
        <v>215</v>
      </c>
      <c r="J47" s="8">
        <f t="shared" si="1"/>
        <v>215</v>
      </c>
      <c r="K47" s="2"/>
      <c r="L47" s="2"/>
      <c r="M47" s="2"/>
      <c r="N47" s="2"/>
      <c r="O47" s="2"/>
      <c r="P47" s="2"/>
      <c r="Q47" s="2"/>
    </row>
    <row r="48" spans="1:17" ht="15.75" customHeight="1" x14ac:dyDescent="0.25">
      <c r="A48" s="8">
        <f t="shared" si="4"/>
        <v>36</v>
      </c>
      <c r="B48" s="9" t="s">
        <v>90</v>
      </c>
      <c r="C48" s="37">
        <v>0</v>
      </c>
      <c r="D48" s="10">
        <v>215</v>
      </c>
      <c r="E48" s="8">
        <f t="shared" si="0"/>
        <v>215</v>
      </c>
      <c r="F48" s="8">
        <f t="shared" si="5"/>
        <v>84</v>
      </c>
      <c r="G48" s="12" t="s">
        <v>91</v>
      </c>
      <c r="H48" s="37">
        <v>0</v>
      </c>
      <c r="I48" s="10">
        <v>215</v>
      </c>
      <c r="J48" s="8">
        <f t="shared" si="1"/>
        <v>215</v>
      </c>
      <c r="K48" s="2"/>
      <c r="L48" s="2"/>
      <c r="M48" s="2"/>
      <c r="N48" s="2"/>
      <c r="O48" s="2"/>
      <c r="P48" s="2"/>
      <c r="Q48" s="2"/>
    </row>
    <row r="49" spans="1:17" ht="15.75" customHeight="1" x14ac:dyDescent="0.25">
      <c r="A49" s="8">
        <f t="shared" si="4"/>
        <v>37</v>
      </c>
      <c r="B49" s="9" t="s">
        <v>92</v>
      </c>
      <c r="C49" s="37">
        <v>0</v>
      </c>
      <c r="D49" s="10">
        <v>215</v>
      </c>
      <c r="E49" s="8">
        <f t="shared" si="0"/>
        <v>215</v>
      </c>
      <c r="F49" s="8">
        <f t="shared" si="5"/>
        <v>85</v>
      </c>
      <c r="G49" s="12" t="s">
        <v>93</v>
      </c>
      <c r="H49" s="37">
        <v>0</v>
      </c>
      <c r="I49" s="10">
        <v>215</v>
      </c>
      <c r="J49" s="8">
        <f t="shared" si="1"/>
        <v>215</v>
      </c>
      <c r="K49" s="2"/>
      <c r="L49" s="2"/>
      <c r="M49" s="2"/>
      <c r="N49" s="2"/>
      <c r="O49" s="2"/>
      <c r="P49" s="2"/>
      <c r="Q49" s="2"/>
    </row>
    <row r="50" spans="1:17" ht="15.75" customHeight="1" x14ac:dyDescent="0.25">
      <c r="A50" s="8">
        <f t="shared" si="4"/>
        <v>38</v>
      </c>
      <c r="B50" s="12" t="s">
        <v>94</v>
      </c>
      <c r="C50" s="37">
        <v>0</v>
      </c>
      <c r="D50" s="10">
        <v>215</v>
      </c>
      <c r="E50" s="8">
        <f t="shared" si="0"/>
        <v>215</v>
      </c>
      <c r="F50" s="8">
        <f t="shared" si="5"/>
        <v>86</v>
      </c>
      <c r="G50" s="12" t="s">
        <v>95</v>
      </c>
      <c r="H50" s="37">
        <v>0</v>
      </c>
      <c r="I50" s="10">
        <v>215</v>
      </c>
      <c r="J50" s="8">
        <f t="shared" si="1"/>
        <v>215</v>
      </c>
      <c r="K50" s="2"/>
      <c r="L50" s="2"/>
      <c r="M50" s="2"/>
      <c r="N50" s="2"/>
      <c r="O50" s="2"/>
      <c r="P50" s="2"/>
      <c r="Q50" s="2"/>
    </row>
    <row r="51" spans="1:17" ht="15.75" customHeight="1" x14ac:dyDescent="0.25">
      <c r="A51" s="8">
        <f t="shared" si="4"/>
        <v>39</v>
      </c>
      <c r="B51" s="12" t="s">
        <v>96</v>
      </c>
      <c r="C51" s="37">
        <v>0</v>
      </c>
      <c r="D51" s="10">
        <v>215</v>
      </c>
      <c r="E51" s="8">
        <f t="shared" si="0"/>
        <v>215</v>
      </c>
      <c r="F51" s="8">
        <f t="shared" si="5"/>
        <v>87</v>
      </c>
      <c r="G51" s="12" t="s">
        <v>97</v>
      </c>
      <c r="H51" s="37">
        <v>0</v>
      </c>
      <c r="I51" s="10">
        <v>215</v>
      </c>
      <c r="J51" s="8">
        <f t="shared" si="1"/>
        <v>215</v>
      </c>
      <c r="K51" s="2"/>
      <c r="L51" s="2"/>
      <c r="M51" s="2"/>
      <c r="N51" s="2"/>
      <c r="O51" s="2"/>
      <c r="P51" s="2"/>
      <c r="Q51" s="2"/>
    </row>
    <row r="52" spans="1:17" ht="15.75" customHeight="1" x14ac:dyDescent="0.25">
      <c r="A52" s="8">
        <f t="shared" si="4"/>
        <v>40</v>
      </c>
      <c r="B52" s="12" t="s">
        <v>98</v>
      </c>
      <c r="C52" s="37">
        <v>0</v>
      </c>
      <c r="D52" s="10">
        <v>215</v>
      </c>
      <c r="E52" s="8">
        <f t="shared" si="0"/>
        <v>215</v>
      </c>
      <c r="F52" s="8">
        <f t="shared" si="5"/>
        <v>88</v>
      </c>
      <c r="G52" s="12" t="s">
        <v>99</v>
      </c>
      <c r="H52" s="37">
        <v>0</v>
      </c>
      <c r="I52" s="10">
        <v>215</v>
      </c>
      <c r="J52" s="8">
        <f t="shared" si="1"/>
        <v>215</v>
      </c>
      <c r="K52" s="2"/>
      <c r="L52" s="2"/>
      <c r="M52" s="2"/>
      <c r="N52" s="2"/>
      <c r="O52" s="2"/>
      <c r="P52" s="2"/>
      <c r="Q52" s="2"/>
    </row>
    <row r="53" spans="1:17" ht="15.75" customHeight="1" x14ac:dyDescent="0.25">
      <c r="A53" s="8">
        <f t="shared" si="4"/>
        <v>41</v>
      </c>
      <c r="B53" s="12" t="s">
        <v>100</v>
      </c>
      <c r="C53" s="37">
        <v>0</v>
      </c>
      <c r="D53" s="10">
        <v>215</v>
      </c>
      <c r="E53" s="8">
        <f t="shared" si="0"/>
        <v>215</v>
      </c>
      <c r="F53" s="8">
        <f t="shared" si="5"/>
        <v>89</v>
      </c>
      <c r="G53" s="12" t="s">
        <v>101</v>
      </c>
      <c r="H53" s="37">
        <v>0</v>
      </c>
      <c r="I53" s="10">
        <v>215</v>
      </c>
      <c r="J53" s="8">
        <f t="shared" si="1"/>
        <v>215</v>
      </c>
      <c r="K53" s="2"/>
      <c r="L53" s="13"/>
      <c r="M53" s="13"/>
      <c r="N53" s="13"/>
      <c r="O53" s="2"/>
      <c r="P53" s="2"/>
      <c r="Q53" s="2"/>
    </row>
    <row r="54" spans="1:17" ht="15.75" customHeight="1" x14ac:dyDescent="0.25">
      <c r="A54" s="8">
        <f t="shared" si="4"/>
        <v>42</v>
      </c>
      <c r="B54" s="12" t="s">
        <v>102</v>
      </c>
      <c r="C54" s="37">
        <v>0</v>
      </c>
      <c r="D54" s="10">
        <v>215</v>
      </c>
      <c r="E54" s="8">
        <f t="shared" si="0"/>
        <v>215</v>
      </c>
      <c r="F54" s="8">
        <f t="shared" si="5"/>
        <v>90</v>
      </c>
      <c r="G54" s="12" t="s">
        <v>103</v>
      </c>
      <c r="H54" s="37">
        <v>0</v>
      </c>
      <c r="I54" s="10">
        <v>215</v>
      </c>
      <c r="J54" s="8">
        <f t="shared" si="1"/>
        <v>215</v>
      </c>
      <c r="K54" s="2"/>
      <c r="L54" s="13"/>
      <c r="M54" s="13"/>
      <c r="N54" s="13"/>
      <c r="O54" s="2"/>
      <c r="P54" s="2"/>
      <c r="Q54" s="2"/>
    </row>
    <row r="55" spans="1:17" ht="15.75" customHeight="1" x14ac:dyDescent="0.25">
      <c r="A55" s="8">
        <f t="shared" si="4"/>
        <v>43</v>
      </c>
      <c r="B55" s="12" t="s">
        <v>104</v>
      </c>
      <c r="C55" s="37">
        <v>0</v>
      </c>
      <c r="D55" s="10">
        <v>215</v>
      </c>
      <c r="E55" s="8">
        <f t="shared" si="0"/>
        <v>215</v>
      </c>
      <c r="F55" s="8">
        <f t="shared" si="5"/>
        <v>91</v>
      </c>
      <c r="G55" s="12" t="s">
        <v>105</v>
      </c>
      <c r="H55" s="37">
        <v>0</v>
      </c>
      <c r="I55" s="10">
        <v>215</v>
      </c>
      <c r="J55" s="8">
        <f t="shared" si="1"/>
        <v>215</v>
      </c>
      <c r="K55" s="2"/>
      <c r="L55" s="13"/>
      <c r="M55" s="13"/>
      <c r="N55" s="13"/>
      <c r="O55" s="2"/>
      <c r="P55" s="2"/>
      <c r="Q55" s="2"/>
    </row>
    <row r="56" spans="1:17" ht="15.75" customHeight="1" x14ac:dyDescent="0.25">
      <c r="A56" s="8">
        <f t="shared" si="4"/>
        <v>44</v>
      </c>
      <c r="B56" s="12" t="s">
        <v>106</v>
      </c>
      <c r="C56" s="37">
        <v>0</v>
      </c>
      <c r="D56" s="10">
        <v>215</v>
      </c>
      <c r="E56" s="8">
        <f t="shared" si="0"/>
        <v>215</v>
      </c>
      <c r="F56" s="8">
        <f t="shared" si="5"/>
        <v>92</v>
      </c>
      <c r="G56" s="12" t="s">
        <v>107</v>
      </c>
      <c r="H56" s="37">
        <v>0</v>
      </c>
      <c r="I56" s="10">
        <v>215</v>
      </c>
      <c r="J56" s="8">
        <f t="shared" si="1"/>
        <v>215</v>
      </c>
      <c r="K56" s="2"/>
      <c r="L56" s="13"/>
      <c r="M56" s="13"/>
      <c r="N56" s="13"/>
      <c r="O56" s="2"/>
      <c r="P56" s="2"/>
      <c r="Q56" s="2"/>
    </row>
    <row r="57" spans="1:17" ht="15.75" customHeight="1" x14ac:dyDescent="0.25">
      <c r="A57" s="8">
        <f t="shared" si="4"/>
        <v>45</v>
      </c>
      <c r="B57" s="12" t="s">
        <v>108</v>
      </c>
      <c r="C57" s="37">
        <v>0</v>
      </c>
      <c r="D57" s="10">
        <v>215</v>
      </c>
      <c r="E57" s="8">
        <f t="shared" si="0"/>
        <v>215</v>
      </c>
      <c r="F57" s="8">
        <f t="shared" si="5"/>
        <v>93</v>
      </c>
      <c r="G57" s="12" t="s">
        <v>109</v>
      </c>
      <c r="H57" s="37">
        <v>0</v>
      </c>
      <c r="I57" s="10">
        <v>215</v>
      </c>
      <c r="J57" s="8">
        <f t="shared" si="1"/>
        <v>215</v>
      </c>
      <c r="K57" s="2"/>
      <c r="L57" s="14"/>
      <c r="M57" s="13"/>
      <c r="N57" s="15"/>
      <c r="O57" s="2"/>
      <c r="P57" s="2"/>
      <c r="Q57" s="2"/>
    </row>
    <row r="58" spans="1:17" ht="15.75" customHeight="1" x14ac:dyDescent="0.25">
      <c r="A58" s="8">
        <f t="shared" si="4"/>
        <v>46</v>
      </c>
      <c r="B58" s="12" t="s">
        <v>110</v>
      </c>
      <c r="C58" s="37">
        <v>0</v>
      </c>
      <c r="D58" s="10">
        <v>215</v>
      </c>
      <c r="E58" s="8">
        <f t="shared" si="0"/>
        <v>215</v>
      </c>
      <c r="F58" s="8">
        <f t="shared" si="5"/>
        <v>94</v>
      </c>
      <c r="G58" s="12" t="s">
        <v>111</v>
      </c>
      <c r="H58" s="37">
        <v>0</v>
      </c>
      <c r="I58" s="10">
        <v>215</v>
      </c>
      <c r="J58" s="8">
        <f t="shared" si="1"/>
        <v>215</v>
      </c>
      <c r="K58" s="2"/>
      <c r="L58" s="16"/>
      <c r="M58" s="13"/>
      <c r="N58" s="15"/>
      <c r="O58" s="2"/>
      <c r="P58" s="2"/>
      <c r="Q58" s="2"/>
    </row>
    <row r="59" spans="1:17" ht="15.75" customHeight="1" x14ac:dyDescent="0.25">
      <c r="A59" s="17">
        <f t="shared" si="4"/>
        <v>47</v>
      </c>
      <c r="B59" s="18" t="s">
        <v>112</v>
      </c>
      <c r="C59" s="37">
        <v>0</v>
      </c>
      <c r="D59" s="10">
        <v>215</v>
      </c>
      <c r="E59" s="17">
        <f t="shared" si="0"/>
        <v>215</v>
      </c>
      <c r="F59" s="17">
        <f t="shared" si="5"/>
        <v>95</v>
      </c>
      <c r="G59" s="18" t="s">
        <v>113</v>
      </c>
      <c r="H59" s="37">
        <v>0</v>
      </c>
      <c r="I59" s="10">
        <v>215</v>
      </c>
      <c r="J59" s="17">
        <f t="shared" si="1"/>
        <v>215</v>
      </c>
      <c r="K59" s="2"/>
      <c r="L59" s="16"/>
      <c r="M59" s="19"/>
      <c r="N59" s="15"/>
      <c r="O59" s="2"/>
      <c r="P59" s="2"/>
      <c r="Q59" s="2"/>
    </row>
    <row r="60" spans="1:17" ht="15.75" customHeight="1" x14ac:dyDescent="0.25">
      <c r="A60" s="17">
        <f t="shared" si="4"/>
        <v>48</v>
      </c>
      <c r="B60" s="18" t="s">
        <v>114</v>
      </c>
      <c r="C60" s="37">
        <v>0</v>
      </c>
      <c r="D60" s="10">
        <v>215</v>
      </c>
      <c r="E60" s="17">
        <f t="shared" si="0"/>
        <v>215</v>
      </c>
      <c r="F60" s="17">
        <f t="shared" si="5"/>
        <v>96</v>
      </c>
      <c r="G60" s="18" t="s">
        <v>115</v>
      </c>
      <c r="H60" s="37">
        <v>0</v>
      </c>
      <c r="I60" s="10">
        <v>215</v>
      </c>
      <c r="J60" s="17">
        <f t="shared" si="1"/>
        <v>215</v>
      </c>
      <c r="K60" s="2"/>
      <c r="L60" s="16"/>
      <c r="M60" s="19"/>
      <c r="N60" s="2"/>
      <c r="O60" s="2"/>
      <c r="P60" s="2"/>
      <c r="Q60" s="2"/>
    </row>
    <row r="61" spans="1:17" ht="30.75" customHeight="1" x14ac:dyDescent="0.3">
      <c r="A61" s="120" t="s">
        <v>116</v>
      </c>
      <c r="B61" s="121"/>
      <c r="C61" s="121"/>
      <c r="D61" s="122"/>
      <c r="E61" s="123" t="s">
        <v>117</v>
      </c>
      <c r="F61" s="124"/>
      <c r="G61" s="124"/>
      <c r="H61" s="124"/>
      <c r="I61" s="124"/>
      <c r="J61" s="125"/>
      <c r="K61" s="2"/>
      <c r="L61" s="14"/>
      <c r="M61" s="2"/>
      <c r="N61" s="2"/>
      <c r="O61" s="2"/>
      <c r="P61" s="2"/>
      <c r="Q61" s="2"/>
    </row>
    <row r="62" spans="1:17" ht="36" customHeight="1" x14ac:dyDescent="0.25">
      <c r="A62" s="128" t="s">
        <v>130</v>
      </c>
      <c r="B62" s="129"/>
      <c r="C62" s="129"/>
      <c r="D62" s="129"/>
      <c r="E62" s="129"/>
      <c r="F62" s="129"/>
      <c r="G62" s="130"/>
      <c r="H62" s="20" t="s">
        <v>118</v>
      </c>
      <c r="I62" s="20" t="s">
        <v>119</v>
      </c>
      <c r="J62" s="20" t="s">
        <v>120</v>
      </c>
      <c r="K62" s="2"/>
      <c r="L62" s="16"/>
      <c r="M62" s="7"/>
      <c r="N62" s="7"/>
      <c r="O62" s="7"/>
      <c r="P62" s="7"/>
      <c r="Q62" s="7"/>
    </row>
    <row r="63" spans="1:17" ht="22.5" customHeight="1" x14ac:dyDescent="0.25">
      <c r="A63" s="131"/>
      <c r="B63" s="132"/>
      <c r="C63" s="132"/>
      <c r="D63" s="132"/>
      <c r="E63" s="135" t="s">
        <v>143</v>
      </c>
      <c r="F63" s="136"/>
      <c r="G63" s="137"/>
      <c r="H63" s="21">
        <v>0</v>
      </c>
      <c r="I63" s="21">
        <v>5.7279999999999998</v>
      </c>
      <c r="J63" s="21">
        <f>H63+I63</f>
        <v>5.7279999999999998</v>
      </c>
      <c r="K63" s="2"/>
      <c r="L63" s="22">
        <f>66.666</f>
        <v>66.665999999999997</v>
      </c>
      <c r="M63" s="32">
        <f>L63/1000</f>
        <v>6.6666000000000003E-2</v>
      </c>
      <c r="N63" s="4"/>
      <c r="O63" s="7"/>
      <c r="P63" s="7"/>
      <c r="Q63" s="7"/>
    </row>
    <row r="64" spans="1:17" ht="25.5" customHeight="1" x14ac:dyDescent="0.25">
      <c r="A64" s="133"/>
      <c r="B64" s="134"/>
      <c r="C64" s="134"/>
      <c r="D64" s="134"/>
      <c r="E64" s="138" t="s">
        <v>144</v>
      </c>
      <c r="F64" s="139"/>
      <c r="G64" s="140"/>
      <c r="H64" s="36">
        <f>K81</f>
        <v>0</v>
      </c>
      <c r="I64" s="36">
        <f>L81</f>
        <v>6.6666000000000003E-2</v>
      </c>
      <c r="J64" s="36">
        <f>H64+I64</f>
        <v>6.6666000000000003E-2</v>
      </c>
      <c r="K64" s="2"/>
      <c r="L64" s="24"/>
      <c r="M64" s="24"/>
      <c r="N64" s="4"/>
      <c r="O64" s="7"/>
      <c r="P64" s="7"/>
      <c r="Q64" s="7"/>
    </row>
    <row r="65" spans="1:17" ht="16.5" customHeight="1" x14ac:dyDescent="0.25">
      <c r="A65" s="25"/>
      <c r="B65" s="7" t="s">
        <v>121</v>
      </c>
      <c r="C65" s="7"/>
      <c r="D65" s="7"/>
      <c r="E65" s="7"/>
      <c r="F65" s="7"/>
      <c r="G65" s="7"/>
      <c r="H65" s="7"/>
      <c r="I65" s="7"/>
      <c r="J65" s="26"/>
      <c r="K65" s="2"/>
      <c r="L65" s="4"/>
      <c r="M65" s="4"/>
      <c r="N65" s="4"/>
      <c r="O65" s="23" t="s">
        <v>122</v>
      </c>
      <c r="P65" s="23" t="s">
        <v>123</v>
      </c>
      <c r="Q65" s="7"/>
    </row>
    <row r="66" spans="1:17" ht="31.5" customHeight="1" x14ac:dyDescent="0.25">
      <c r="A66" s="141" t="s">
        <v>145</v>
      </c>
      <c r="B66" s="142"/>
      <c r="C66" s="142"/>
      <c r="D66" s="142"/>
      <c r="E66" s="142"/>
      <c r="F66" s="142"/>
      <c r="G66" s="142"/>
      <c r="H66" s="142"/>
      <c r="I66" s="142"/>
      <c r="J66" s="143"/>
      <c r="K66" s="2" t="s">
        <v>124</v>
      </c>
      <c r="L66" s="24"/>
      <c r="M66" s="27">
        <v>1.9E-2</v>
      </c>
      <c r="N66" s="28">
        <v>0.58699999999999997</v>
      </c>
      <c r="O66" s="29">
        <f>M66+N66</f>
        <v>0.60599999999999998</v>
      </c>
      <c r="P66" s="29">
        <f>O66/J63*100</f>
        <v>10.579608938547485</v>
      </c>
      <c r="Q66" s="7"/>
    </row>
    <row r="67" spans="1:17" ht="25.5" customHeight="1" x14ac:dyDescent="0.25">
      <c r="A67" s="30"/>
      <c r="B67" s="31"/>
      <c r="C67" s="31"/>
      <c r="D67" s="31"/>
      <c r="E67" s="31"/>
      <c r="F67" s="31"/>
      <c r="G67" s="31"/>
      <c r="H67" s="144" t="s">
        <v>125</v>
      </c>
      <c r="I67" s="145"/>
      <c r="J67" s="146"/>
      <c r="K67" s="2"/>
      <c r="L67" s="4"/>
      <c r="M67" s="29">
        <f>H63+H64</f>
        <v>0</v>
      </c>
      <c r="N67" s="29">
        <f>I63+I64-N66-(2*0.018)-M66</f>
        <v>5.152666</v>
      </c>
      <c r="O67" s="7"/>
      <c r="P67" s="7"/>
      <c r="Q67" s="7"/>
    </row>
    <row r="68" spans="1:17" ht="33.75" customHeight="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4"/>
      <c r="M68" s="32">
        <f>M67/24</f>
        <v>0</v>
      </c>
      <c r="N68" s="32">
        <f>N67/24</f>
        <v>0.21469441666666667</v>
      </c>
      <c r="O68" s="23"/>
      <c r="P68" s="32">
        <f>M68+N68</f>
        <v>0.21469441666666667</v>
      </c>
      <c r="Q68" s="7"/>
    </row>
    <row r="69" spans="1:17" ht="15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7"/>
      <c r="M69" s="29">
        <f>M68*1000</f>
        <v>0</v>
      </c>
      <c r="N69" s="29">
        <f>N68*1000</f>
        <v>214.69441666666665</v>
      </c>
      <c r="O69" s="23"/>
      <c r="P69" s="29">
        <f>M69+N69</f>
        <v>214.69441666666665</v>
      </c>
      <c r="Q69" s="7"/>
    </row>
    <row r="70" spans="1:17" ht="15.75" customHeight="1" x14ac:dyDescent="0.25">
      <c r="A70" s="2"/>
      <c r="B70" s="2"/>
      <c r="C70" s="2"/>
      <c r="D70" s="2"/>
      <c r="E70" s="2"/>
      <c r="F70" s="2" t="s">
        <v>124</v>
      </c>
      <c r="G70" s="2"/>
      <c r="H70" s="2"/>
      <c r="I70" s="2"/>
      <c r="J70" s="2"/>
      <c r="K70" s="2"/>
      <c r="L70" s="2"/>
      <c r="M70" s="34"/>
      <c r="N70" s="34"/>
      <c r="O70" s="2"/>
      <c r="P70" s="2"/>
      <c r="Q70" s="2"/>
    </row>
    <row r="71" spans="1:17" ht="15.75" customHeight="1" x14ac:dyDescent="0.25">
      <c r="A71" s="126"/>
      <c r="B71" s="127"/>
      <c r="C71" s="127"/>
      <c r="D71" s="127"/>
      <c r="E71" s="42"/>
      <c r="F71" s="2"/>
      <c r="G71" s="2"/>
      <c r="H71" s="2"/>
      <c r="I71" s="2"/>
      <c r="J71" s="42"/>
      <c r="K71" s="2"/>
      <c r="L71" s="2"/>
      <c r="M71" s="2"/>
      <c r="N71" s="2"/>
      <c r="O71" s="2"/>
      <c r="P71" s="2"/>
      <c r="Q71" s="2"/>
    </row>
    <row r="72" spans="1:17" ht="15.75" customHeight="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</row>
    <row r="73" spans="1:17" ht="15.75" customHeight="1" x14ac:dyDescent="0.25">
      <c r="A73" s="2"/>
      <c r="B73" s="2"/>
      <c r="C73" s="2"/>
      <c r="D73" s="2"/>
      <c r="E73" s="33"/>
      <c r="F73" s="2"/>
      <c r="G73" s="2"/>
      <c r="H73" s="2"/>
      <c r="I73" s="2"/>
      <c r="J73" s="2"/>
      <c r="K73" s="16"/>
      <c r="L73" s="16"/>
      <c r="M73" s="2"/>
      <c r="N73" s="2"/>
      <c r="O73" s="2"/>
      <c r="P73" s="2"/>
      <c r="Q73" s="2"/>
    </row>
    <row r="74" spans="1:17" ht="15.75" customHeight="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16"/>
      <c r="L74" s="16"/>
      <c r="M74" s="2"/>
      <c r="N74" s="2"/>
      <c r="O74" s="2"/>
      <c r="P74" s="2"/>
      <c r="Q74" s="2"/>
    </row>
    <row r="75" spans="1:17" ht="15.7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16"/>
      <c r="L75" s="16"/>
      <c r="M75" s="2"/>
      <c r="N75" s="2"/>
      <c r="O75" s="2"/>
      <c r="P75" s="2"/>
      <c r="Q75" s="2"/>
    </row>
    <row r="76" spans="1:17" ht="15.7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</row>
    <row r="77" spans="1:17" ht="15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 ht="15.7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17" ht="15.7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3" t="s">
        <v>126</v>
      </c>
      <c r="L79" s="23" t="s">
        <v>127</v>
      </c>
      <c r="M79" s="23" t="s">
        <v>128</v>
      </c>
      <c r="N79" s="23" t="s">
        <v>129</v>
      </c>
      <c r="O79" s="2"/>
      <c r="P79" s="2"/>
      <c r="Q79" s="2"/>
    </row>
    <row r="80" spans="1:17" ht="15.7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9">
        <v>0</v>
      </c>
      <c r="L80" s="29">
        <v>6.6500000000000004E-2</v>
      </c>
      <c r="M80" s="32">
        <f>K80+L80</f>
        <v>6.6500000000000004E-2</v>
      </c>
      <c r="N80" s="32">
        <f>M80-M63</f>
        <v>-1.6599999999999948E-4</v>
      </c>
      <c r="O80" s="2"/>
      <c r="P80" s="2"/>
      <c r="Q80" s="2"/>
    </row>
    <row r="81" spans="1:17" ht="15.7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35">
        <v>0</v>
      </c>
      <c r="L81" s="35">
        <f>L80-N80</f>
        <v>6.6666000000000003E-2</v>
      </c>
      <c r="M81" s="32">
        <f>K81+L81</f>
        <v>6.6666000000000003E-2</v>
      </c>
      <c r="N81" s="32">
        <f>N80/2</f>
        <v>-8.2999999999999741E-5</v>
      </c>
      <c r="O81" s="2"/>
      <c r="P81" s="2"/>
      <c r="Q81" s="2"/>
    </row>
    <row r="82" spans="1:17" ht="15.7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</row>
    <row r="83" spans="1:17" ht="15.7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1:17" ht="15.7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1:17" ht="15.7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1:17" ht="15.7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1:17" ht="15.7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1:17" ht="15.7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1:17" ht="15.7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1:17" ht="15.7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1:17" ht="15.7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1:17" ht="15.7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1:17" ht="15.7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1:17" ht="15.7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1:17" ht="15.7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1:17" ht="15.7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1:17" ht="15.7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1:17" ht="15.7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1:17" ht="15.7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spans="1:17" ht="15.7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</sheetData>
  <mergeCells count="37">
    <mergeCell ref="L11:L12"/>
    <mergeCell ref="M11:N11"/>
    <mergeCell ref="A61:D61"/>
    <mergeCell ref="E61:J61"/>
    <mergeCell ref="A71:D71"/>
    <mergeCell ref="A62:G62"/>
    <mergeCell ref="A63:D64"/>
    <mergeCell ref="E63:G63"/>
    <mergeCell ref="E64:G64"/>
    <mergeCell ref="A66:J66"/>
    <mergeCell ref="H67:J67"/>
    <mergeCell ref="A9:B9"/>
    <mergeCell ref="C9:J9"/>
    <mergeCell ref="A10:B10"/>
    <mergeCell ref="C10:J10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A6:B6"/>
    <mergeCell ref="C6:J6"/>
    <mergeCell ref="A7:B7"/>
    <mergeCell ref="C7:J7"/>
    <mergeCell ref="A8:B8"/>
    <mergeCell ref="C8:J8"/>
    <mergeCell ref="A1:J1"/>
    <mergeCell ref="A2:J2"/>
    <mergeCell ref="A3:J3"/>
    <mergeCell ref="A4:J4"/>
    <mergeCell ref="A5:B5"/>
    <mergeCell ref="C5:J5"/>
  </mergeCell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0"/>
  <sheetViews>
    <sheetView topLeftCell="B1" workbookViewId="0">
      <selection activeCell="L11" sqref="L11:N38"/>
    </sheetView>
  </sheetViews>
  <sheetFormatPr defaultColWidth="14.42578125" defaultRowHeight="15" x14ac:dyDescent="0.25"/>
  <cols>
    <col min="1" max="1" width="10.5703125" style="97" customWidth="1"/>
    <col min="2" max="2" width="18.5703125" style="97" customWidth="1"/>
    <col min="3" max="4" width="12.7109375" style="97" customWidth="1"/>
    <col min="5" max="5" width="14.7109375" style="97" customWidth="1"/>
    <col min="6" max="6" width="12.42578125" style="97" customWidth="1"/>
    <col min="7" max="7" width="15.140625" style="97" customWidth="1"/>
    <col min="8" max="9" width="12.7109375" style="97" customWidth="1"/>
    <col min="10" max="10" width="15" style="97" customWidth="1"/>
    <col min="11" max="11" width="9.140625" style="97" customWidth="1"/>
    <col min="12" max="12" width="13" style="97" customWidth="1"/>
    <col min="13" max="13" width="12.7109375" style="97" customWidth="1"/>
    <col min="14" max="14" width="14.28515625" style="97" customWidth="1"/>
    <col min="15" max="15" width="7.85546875" style="97" customWidth="1"/>
    <col min="16" max="17" width="9.140625" style="97" customWidth="1"/>
    <col min="18" max="16384" width="14.42578125" style="97"/>
  </cols>
  <sheetData>
    <row r="1" spans="1:17" ht="24" x14ac:dyDescent="0.4">
      <c r="A1" s="101" t="s">
        <v>0</v>
      </c>
      <c r="B1" s="102"/>
      <c r="C1" s="102"/>
      <c r="D1" s="102"/>
      <c r="E1" s="102"/>
      <c r="F1" s="102"/>
      <c r="G1" s="102"/>
      <c r="H1" s="102"/>
      <c r="I1" s="102"/>
      <c r="J1" s="103"/>
      <c r="K1" s="1"/>
      <c r="L1" s="2"/>
      <c r="M1" s="2"/>
      <c r="N1" s="2"/>
      <c r="O1" s="3"/>
      <c r="P1" s="4" t="s">
        <v>1</v>
      </c>
      <c r="Q1" s="2"/>
    </row>
    <row r="2" spans="1:17" ht="18.75" x14ac:dyDescent="0.3">
      <c r="A2" s="104" t="s">
        <v>2</v>
      </c>
      <c r="B2" s="102"/>
      <c r="C2" s="102"/>
      <c r="D2" s="102"/>
      <c r="E2" s="102"/>
      <c r="F2" s="102"/>
      <c r="G2" s="102"/>
      <c r="H2" s="102"/>
      <c r="I2" s="102"/>
      <c r="J2" s="103"/>
      <c r="K2" s="2"/>
      <c r="L2" s="2"/>
      <c r="M2" s="2"/>
      <c r="N2" s="2"/>
      <c r="O2" s="5"/>
      <c r="P2" s="4" t="s">
        <v>3</v>
      </c>
      <c r="Q2" s="2"/>
    </row>
    <row r="3" spans="1:17" ht="18.75" customHeight="1" x14ac:dyDescent="0.25">
      <c r="A3" s="105" t="s">
        <v>277</v>
      </c>
      <c r="B3" s="106"/>
      <c r="C3" s="106"/>
      <c r="D3" s="106"/>
      <c r="E3" s="106"/>
      <c r="F3" s="106"/>
      <c r="G3" s="106"/>
      <c r="H3" s="106"/>
      <c r="I3" s="106"/>
      <c r="J3" s="107"/>
      <c r="K3" s="6"/>
      <c r="L3" s="6"/>
      <c r="N3" s="6"/>
      <c r="O3" s="6"/>
      <c r="P3" s="6"/>
      <c r="Q3" s="6"/>
    </row>
    <row r="4" spans="1:17" ht="24" x14ac:dyDescent="0.4">
      <c r="A4" s="101" t="s">
        <v>4</v>
      </c>
      <c r="B4" s="102"/>
      <c r="C4" s="102"/>
      <c r="D4" s="102"/>
      <c r="E4" s="102"/>
      <c r="F4" s="102"/>
      <c r="G4" s="102"/>
      <c r="H4" s="102"/>
      <c r="I4" s="102"/>
      <c r="J4" s="103"/>
      <c r="K4" s="2"/>
      <c r="L4" s="2"/>
      <c r="M4" s="6"/>
      <c r="N4" s="2"/>
      <c r="O4" s="2"/>
      <c r="P4" s="2"/>
      <c r="Q4" s="2"/>
    </row>
    <row r="5" spans="1:17" x14ac:dyDescent="0.25">
      <c r="A5" s="108" t="s">
        <v>5</v>
      </c>
      <c r="B5" s="103"/>
      <c r="C5" s="109" t="s">
        <v>6</v>
      </c>
      <c r="D5" s="102"/>
      <c r="E5" s="102"/>
      <c r="F5" s="102"/>
      <c r="G5" s="102"/>
      <c r="H5" s="102"/>
      <c r="I5" s="102"/>
      <c r="J5" s="103"/>
      <c r="K5" s="2"/>
      <c r="L5" s="2"/>
      <c r="M5" s="2"/>
      <c r="N5" s="2"/>
      <c r="O5" s="2"/>
      <c r="P5" s="2"/>
      <c r="Q5" s="2"/>
    </row>
    <row r="6" spans="1:17" ht="45" customHeight="1" x14ac:dyDescent="0.25">
      <c r="A6" s="110" t="s">
        <v>7</v>
      </c>
      <c r="B6" s="103"/>
      <c r="C6" s="111" t="s">
        <v>8</v>
      </c>
      <c r="D6" s="102"/>
      <c r="E6" s="102"/>
      <c r="F6" s="102"/>
      <c r="G6" s="102"/>
      <c r="H6" s="102"/>
      <c r="I6" s="102"/>
      <c r="J6" s="103"/>
      <c r="K6" s="2"/>
      <c r="L6" s="2"/>
      <c r="M6" s="2"/>
      <c r="N6" s="2"/>
      <c r="O6" s="2"/>
      <c r="P6" s="2"/>
      <c r="Q6" s="2"/>
    </row>
    <row r="7" spans="1:17" x14ac:dyDescent="0.25">
      <c r="A7" s="110" t="s">
        <v>9</v>
      </c>
      <c r="B7" s="103"/>
      <c r="C7" s="112" t="s">
        <v>10</v>
      </c>
      <c r="D7" s="102"/>
      <c r="E7" s="102"/>
      <c r="F7" s="102"/>
      <c r="G7" s="102"/>
      <c r="H7" s="102"/>
      <c r="I7" s="102"/>
      <c r="J7" s="103"/>
      <c r="K7" s="2"/>
      <c r="L7" s="2"/>
      <c r="M7" s="2"/>
      <c r="N7" s="2"/>
      <c r="O7" s="2"/>
      <c r="P7" s="2"/>
      <c r="Q7" s="2"/>
    </row>
    <row r="8" spans="1:17" x14ac:dyDescent="0.25">
      <c r="A8" s="110" t="s">
        <v>11</v>
      </c>
      <c r="B8" s="103"/>
      <c r="C8" s="112" t="s">
        <v>12</v>
      </c>
      <c r="D8" s="102"/>
      <c r="E8" s="102"/>
      <c r="F8" s="102"/>
      <c r="G8" s="102"/>
      <c r="H8" s="102"/>
      <c r="I8" s="102"/>
      <c r="J8" s="103"/>
      <c r="K8" s="2"/>
      <c r="L8" s="2"/>
      <c r="M8" s="2"/>
      <c r="N8" s="2"/>
      <c r="O8" s="2"/>
      <c r="P8" s="2"/>
      <c r="Q8" s="2"/>
    </row>
    <row r="9" spans="1:17" x14ac:dyDescent="0.25">
      <c r="A9" s="113" t="s">
        <v>13</v>
      </c>
      <c r="B9" s="103"/>
      <c r="C9" s="114" t="s">
        <v>278</v>
      </c>
      <c r="D9" s="115"/>
      <c r="E9" s="115"/>
      <c r="F9" s="115"/>
      <c r="G9" s="115"/>
      <c r="H9" s="115"/>
      <c r="I9" s="115"/>
      <c r="J9" s="116"/>
      <c r="K9" s="6"/>
      <c r="L9" s="6"/>
      <c r="M9" s="6"/>
      <c r="N9" s="6"/>
      <c r="O9" s="6"/>
      <c r="P9" s="6"/>
      <c r="Q9" s="6"/>
    </row>
    <row r="10" spans="1:17" x14ac:dyDescent="0.25">
      <c r="A10" s="110" t="s">
        <v>14</v>
      </c>
      <c r="B10" s="103"/>
      <c r="C10" s="114"/>
      <c r="D10" s="115"/>
      <c r="E10" s="115"/>
      <c r="F10" s="115"/>
      <c r="G10" s="115"/>
      <c r="H10" s="115"/>
      <c r="I10" s="115"/>
      <c r="J10" s="116"/>
      <c r="K10" s="2"/>
      <c r="L10" s="2"/>
      <c r="M10" s="2"/>
      <c r="N10" s="2"/>
      <c r="O10" s="2"/>
      <c r="P10" s="2"/>
      <c r="Q10" s="2"/>
    </row>
    <row r="11" spans="1:17" ht="33" customHeight="1" x14ac:dyDescent="0.25">
      <c r="A11" s="117" t="s">
        <v>15</v>
      </c>
      <c r="B11" s="117" t="s">
        <v>16</v>
      </c>
      <c r="C11" s="119" t="s">
        <v>17</v>
      </c>
      <c r="D11" s="119" t="s">
        <v>18</v>
      </c>
      <c r="E11" s="117" t="s">
        <v>19</v>
      </c>
      <c r="F11" s="117" t="s">
        <v>15</v>
      </c>
      <c r="G11" s="117" t="s">
        <v>16</v>
      </c>
      <c r="H11" s="119" t="s">
        <v>17</v>
      </c>
      <c r="I11" s="119" t="s">
        <v>18</v>
      </c>
      <c r="J11" s="117" t="s">
        <v>19</v>
      </c>
      <c r="K11" s="2"/>
      <c r="L11" s="147" t="s">
        <v>16</v>
      </c>
      <c r="M11" s="148" t="s">
        <v>287</v>
      </c>
      <c r="N11" s="148"/>
      <c r="O11" s="2"/>
      <c r="P11" s="2"/>
      <c r="Q11" s="2"/>
    </row>
    <row r="12" spans="1:17" ht="13.5" customHeight="1" x14ac:dyDescent="0.25">
      <c r="A12" s="118"/>
      <c r="B12" s="118"/>
      <c r="C12" s="118"/>
      <c r="D12" s="118"/>
      <c r="E12" s="118"/>
      <c r="F12" s="118"/>
      <c r="G12" s="118"/>
      <c r="H12" s="118"/>
      <c r="I12" s="118"/>
      <c r="J12" s="118"/>
      <c r="K12" s="2"/>
      <c r="L12" s="147"/>
      <c r="M12" s="7" t="s">
        <v>17</v>
      </c>
      <c r="N12" s="2" t="s">
        <v>18</v>
      </c>
      <c r="O12" s="2"/>
      <c r="P12" s="2"/>
      <c r="Q12" s="2"/>
    </row>
    <row r="13" spans="1:17" x14ac:dyDescent="0.25">
      <c r="A13" s="8">
        <v>1</v>
      </c>
      <c r="B13" s="9" t="s">
        <v>20</v>
      </c>
      <c r="C13" s="37">
        <v>0</v>
      </c>
      <c r="D13" s="10">
        <v>210</v>
      </c>
      <c r="E13" s="11">
        <f t="shared" ref="E13:E60" si="0">SUM(C13,D13)</f>
        <v>210</v>
      </c>
      <c r="F13" s="8">
        <v>49</v>
      </c>
      <c r="G13" s="12" t="s">
        <v>21</v>
      </c>
      <c r="H13" s="37">
        <v>0</v>
      </c>
      <c r="I13" s="10">
        <v>210</v>
      </c>
      <c r="J13" s="8">
        <f t="shared" ref="J13:J60" si="1">SUM(H13,I13)</f>
        <v>210</v>
      </c>
      <c r="K13" s="2"/>
      <c r="L13" s="2"/>
      <c r="M13" s="7"/>
      <c r="N13" s="7"/>
      <c r="O13" s="2"/>
      <c r="P13" s="2"/>
      <c r="Q13" s="2"/>
    </row>
    <row r="14" spans="1:17" x14ac:dyDescent="0.25">
      <c r="A14" s="8">
        <f t="shared" ref="A14:A36" si="2">A13+1</f>
        <v>2</v>
      </c>
      <c r="B14" s="9" t="s">
        <v>22</v>
      </c>
      <c r="C14" s="37">
        <v>0</v>
      </c>
      <c r="D14" s="10">
        <v>210</v>
      </c>
      <c r="E14" s="11">
        <f t="shared" si="0"/>
        <v>210</v>
      </c>
      <c r="F14" s="8">
        <f t="shared" ref="F14:F36" si="3">F13+1</f>
        <v>50</v>
      </c>
      <c r="G14" s="12" t="s">
        <v>23</v>
      </c>
      <c r="H14" s="37">
        <v>0</v>
      </c>
      <c r="I14" s="10">
        <v>210</v>
      </c>
      <c r="J14" s="8">
        <f t="shared" si="1"/>
        <v>210</v>
      </c>
      <c r="K14" s="2"/>
      <c r="L14" s="2" t="s">
        <v>20</v>
      </c>
      <c r="M14" s="7">
        <f>AVERAGE(C13:C16)</f>
        <v>0</v>
      </c>
      <c r="N14" s="7">
        <f>AVERAGE(D13:D16)</f>
        <v>210</v>
      </c>
      <c r="O14" s="2"/>
      <c r="P14" s="2"/>
      <c r="Q14" s="2"/>
    </row>
    <row r="15" spans="1:17" x14ac:dyDescent="0.25">
      <c r="A15" s="8">
        <f t="shared" si="2"/>
        <v>3</v>
      </c>
      <c r="B15" s="9" t="s">
        <v>24</v>
      </c>
      <c r="C15" s="37">
        <v>0</v>
      </c>
      <c r="D15" s="10">
        <v>210</v>
      </c>
      <c r="E15" s="11">
        <f t="shared" si="0"/>
        <v>210</v>
      </c>
      <c r="F15" s="8">
        <f t="shared" si="3"/>
        <v>51</v>
      </c>
      <c r="G15" s="12" t="s">
        <v>25</v>
      </c>
      <c r="H15" s="37">
        <v>0</v>
      </c>
      <c r="I15" s="10">
        <v>210</v>
      </c>
      <c r="J15" s="8">
        <f t="shared" si="1"/>
        <v>210</v>
      </c>
      <c r="K15" s="2"/>
      <c r="L15" s="2" t="s">
        <v>28</v>
      </c>
      <c r="M15" s="7">
        <f>AVERAGE(C17:C20)</f>
        <v>0</v>
      </c>
      <c r="N15" s="7">
        <f>AVERAGE(D17:D20)</f>
        <v>210</v>
      </c>
      <c r="O15" s="2"/>
      <c r="P15" s="2"/>
      <c r="Q15" s="2"/>
    </row>
    <row r="16" spans="1:17" x14ac:dyDescent="0.25">
      <c r="A16" s="8">
        <f t="shared" si="2"/>
        <v>4</v>
      </c>
      <c r="B16" s="9" t="s">
        <v>26</v>
      </c>
      <c r="C16" s="37">
        <v>0</v>
      </c>
      <c r="D16" s="10">
        <v>210</v>
      </c>
      <c r="E16" s="11">
        <f t="shared" si="0"/>
        <v>210</v>
      </c>
      <c r="F16" s="8">
        <f t="shared" si="3"/>
        <v>52</v>
      </c>
      <c r="G16" s="12" t="s">
        <v>27</v>
      </c>
      <c r="H16" s="37">
        <v>0</v>
      </c>
      <c r="I16" s="10">
        <v>210</v>
      </c>
      <c r="J16" s="8">
        <f t="shared" si="1"/>
        <v>210</v>
      </c>
      <c r="K16" s="2"/>
      <c r="L16" s="2" t="s">
        <v>36</v>
      </c>
      <c r="M16" s="7">
        <f>AVERAGE(C21:C24)</f>
        <v>0</v>
      </c>
      <c r="N16" s="7">
        <f>AVERAGE(D21:D24)</f>
        <v>210</v>
      </c>
      <c r="O16" s="2"/>
      <c r="P16" s="2"/>
      <c r="Q16" s="2"/>
    </row>
    <row r="17" spans="1:17" x14ac:dyDescent="0.25">
      <c r="A17" s="8">
        <f t="shared" si="2"/>
        <v>5</v>
      </c>
      <c r="B17" s="9" t="s">
        <v>28</v>
      </c>
      <c r="C17" s="37">
        <v>0</v>
      </c>
      <c r="D17" s="10">
        <v>210</v>
      </c>
      <c r="E17" s="11">
        <f t="shared" si="0"/>
        <v>210</v>
      </c>
      <c r="F17" s="8">
        <f t="shared" si="3"/>
        <v>53</v>
      </c>
      <c r="G17" s="12" t="s">
        <v>29</v>
      </c>
      <c r="H17" s="37">
        <v>0</v>
      </c>
      <c r="I17" s="10">
        <v>210</v>
      </c>
      <c r="J17" s="8">
        <f t="shared" si="1"/>
        <v>210</v>
      </c>
      <c r="K17" s="2"/>
      <c r="L17" s="2" t="s">
        <v>44</v>
      </c>
      <c r="M17" s="7">
        <f>AVERAGE(C25:C28)</f>
        <v>0</v>
      </c>
      <c r="N17" s="7">
        <f>AVERAGE(D25:D28)</f>
        <v>210</v>
      </c>
      <c r="O17" s="2"/>
      <c r="P17" s="2"/>
      <c r="Q17" s="2"/>
    </row>
    <row r="18" spans="1:17" x14ac:dyDescent="0.25">
      <c r="A18" s="8">
        <f t="shared" si="2"/>
        <v>6</v>
      </c>
      <c r="B18" s="9" t="s">
        <v>30</v>
      </c>
      <c r="C18" s="37">
        <v>0</v>
      </c>
      <c r="D18" s="10">
        <v>210</v>
      </c>
      <c r="E18" s="11">
        <f t="shared" si="0"/>
        <v>210</v>
      </c>
      <c r="F18" s="8">
        <f t="shared" si="3"/>
        <v>54</v>
      </c>
      <c r="G18" s="12" t="s">
        <v>31</v>
      </c>
      <c r="H18" s="37">
        <v>0</v>
      </c>
      <c r="I18" s="10">
        <v>210</v>
      </c>
      <c r="J18" s="8">
        <f t="shared" si="1"/>
        <v>210</v>
      </c>
      <c r="K18" s="2"/>
      <c r="L18" s="2" t="s">
        <v>52</v>
      </c>
      <c r="M18" s="7">
        <f>AVERAGE(C29:C32)</f>
        <v>0</v>
      </c>
      <c r="N18" s="7">
        <f>AVERAGE(D29:D32)</f>
        <v>210</v>
      </c>
      <c r="O18" s="2"/>
      <c r="P18" s="2"/>
      <c r="Q18" s="2"/>
    </row>
    <row r="19" spans="1:17" x14ac:dyDescent="0.25">
      <c r="A19" s="8">
        <f t="shared" si="2"/>
        <v>7</v>
      </c>
      <c r="B19" s="9" t="s">
        <v>32</v>
      </c>
      <c r="C19" s="37">
        <v>0</v>
      </c>
      <c r="D19" s="10">
        <v>210</v>
      </c>
      <c r="E19" s="11">
        <f t="shared" si="0"/>
        <v>210</v>
      </c>
      <c r="F19" s="8">
        <f t="shared" si="3"/>
        <v>55</v>
      </c>
      <c r="G19" s="12" t="s">
        <v>33</v>
      </c>
      <c r="H19" s="37">
        <v>0</v>
      </c>
      <c r="I19" s="10">
        <v>210</v>
      </c>
      <c r="J19" s="8">
        <f t="shared" si="1"/>
        <v>210</v>
      </c>
      <c r="K19" s="2"/>
      <c r="L19" s="2" t="s">
        <v>60</v>
      </c>
      <c r="M19" s="7">
        <f>AVERAGE(C33:C36)</f>
        <v>0</v>
      </c>
      <c r="N19" s="7">
        <f>AVERAGE(D33:D36)</f>
        <v>210</v>
      </c>
      <c r="O19" s="2"/>
      <c r="P19" s="2"/>
      <c r="Q19" s="2"/>
    </row>
    <row r="20" spans="1:17" x14ac:dyDescent="0.25">
      <c r="A20" s="8">
        <f t="shared" si="2"/>
        <v>8</v>
      </c>
      <c r="B20" s="9" t="s">
        <v>34</v>
      </c>
      <c r="C20" s="37">
        <v>0</v>
      </c>
      <c r="D20" s="10">
        <v>210</v>
      </c>
      <c r="E20" s="11">
        <f t="shared" si="0"/>
        <v>210</v>
      </c>
      <c r="F20" s="8">
        <f t="shared" si="3"/>
        <v>56</v>
      </c>
      <c r="G20" s="12" t="s">
        <v>35</v>
      </c>
      <c r="H20" s="37">
        <v>0</v>
      </c>
      <c r="I20" s="10">
        <v>210</v>
      </c>
      <c r="J20" s="8">
        <f t="shared" si="1"/>
        <v>210</v>
      </c>
      <c r="K20" s="2"/>
      <c r="L20" s="2" t="s">
        <v>68</v>
      </c>
      <c r="M20" s="7">
        <f>AVERAGE(C37:C40)</f>
        <v>0</v>
      </c>
      <c r="N20" s="7">
        <f>AVERAGE(D37:D40)</f>
        <v>210</v>
      </c>
      <c r="O20" s="2"/>
      <c r="P20" s="2"/>
      <c r="Q20" s="2"/>
    </row>
    <row r="21" spans="1:17" ht="15.75" customHeight="1" x14ac:dyDescent="0.25">
      <c r="A21" s="8">
        <f t="shared" si="2"/>
        <v>9</v>
      </c>
      <c r="B21" s="9" t="s">
        <v>36</v>
      </c>
      <c r="C21" s="37">
        <v>0</v>
      </c>
      <c r="D21" s="10">
        <v>210</v>
      </c>
      <c r="E21" s="11">
        <f t="shared" si="0"/>
        <v>210</v>
      </c>
      <c r="F21" s="8">
        <f t="shared" si="3"/>
        <v>57</v>
      </c>
      <c r="G21" s="12" t="s">
        <v>37</v>
      </c>
      <c r="H21" s="37">
        <v>0</v>
      </c>
      <c r="I21" s="10">
        <v>210</v>
      </c>
      <c r="J21" s="8">
        <f t="shared" si="1"/>
        <v>210</v>
      </c>
      <c r="K21" s="2"/>
      <c r="L21" s="2" t="s">
        <v>76</v>
      </c>
      <c r="M21" s="7">
        <f>AVERAGE(C41:C44)</f>
        <v>0</v>
      </c>
      <c r="N21" s="7">
        <f>AVERAGE(D41:D44)</f>
        <v>210</v>
      </c>
      <c r="O21" s="2"/>
      <c r="P21" s="2"/>
      <c r="Q21" s="2"/>
    </row>
    <row r="22" spans="1:17" ht="15.75" customHeight="1" x14ac:dyDescent="0.25">
      <c r="A22" s="8">
        <f t="shared" si="2"/>
        <v>10</v>
      </c>
      <c r="B22" s="9" t="s">
        <v>38</v>
      </c>
      <c r="C22" s="37">
        <v>0</v>
      </c>
      <c r="D22" s="10">
        <v>210</v>
      </c>
      <c r="E22" s="11">
        <f t="shared" si="0"/>
        <v>210</v>
      </c>
      <c r="F22" s="8">
        <f t="shared" si="3"/>
        <v>58</v>
      </c>
      <c r="G22" s="12" t="s">
        <v>39</v>
      </c>
      <c r="H22" s="37">
        <v>0</v>
      </c>
      <c r="I22" s="10">
        <v>210</v>
      </c>
      <c r="J22" s="8">
        <f t="shared" si="1"/>
        <v>210</v>
      </c>
      <c r="K22" s="2"/>
      <c r="L22" s="2" t="s">
        <v>84</v>
      </c>
      <c r="M22" s="7">
        <f>AVERAGE(C45:C48)</f>
        <v>0</v>
      </c>
      <c r="N22" s="7">
        <f>AVERAGE(D45:D48)</f>
        <v>210</v>
      </c>
      <c r="O22" s="2"/>
      <c r="P22" s="2"/>
      <c r="Q22" s="2"/>
    </row>
    <row r="23" spans="1:17" ht="15.75" customHeight="1" x14ac:dyDescent="0.25">
      <c r="A23" s="8">
        <f t="shared" si="2"/>
        <v>11</v>
      </c>
      <c r="B23" s="9" t="s">
        <v>40</v>
      </c>
      <c r="C23" s="37">
        <v>0</v>
      </c>
      <c r="D23" s="10">
        <v>210</v>
      </c>
      <c r="E23" s="11">
        <f t="shared" si="0"/>
        <v>210</v>
      </c>
      <c r="F23" s="8">
        <f t="shared" si="3"/>
        <v>59</v>
      </c>
      <c r="G23" s="12" t="s">
        <v>41</v>
      </c>
      <c r="H23" s="37">
        <v>0</v>
      </c>
      <c r="I23" s="10">
        <v>210</v>
      </c>
      <c r="J23" s="8">
        <f t="shared" si="1"/>
        <v>210</v>
      </c>
      <c r="K23" s="2"/>
      <c r="L23" s="2" t="s">
        <v>92</v>
      </c>
      <c r="M23" s="7">
        <f>AVERAGE(C49:C52)</f>
        <v>0</v>
      </c>
      <c r="N23" s="7">
        <f>AVERAGE(D49:D52)</f>
        <v>210</v>
      </c>
      <c r="O23" s="2"/>
      <c r="P23" s="2"/>
      <c r="Q23" s="2"/>
    </row>
    <row r="24" spans="1:17" ht="15.75" customHeight="1" x14ac:dyDescent="0.25">
      <c r="A24" s="8">
        <f t="shared" si="2"/>
        <v>12</v>
      </c>
      <c r="B24" s="9" t="s">
        <v>42</v>
      </c>
      <c r="C24" s="37">
        <v>0</v>
      </c>
      <c r="D24" s="10">
        <v>210</v>
      </c>
      <c r="E24" s="11">
        <f t="shared" si="0"/>
        <v>210</v>
      </c>
      <c r="F24" s="8">
        <f t="shared" si="3"/>
        <v>60</v>
      </c>
      <c r="G24" s="12" t="s">
        <v>43</v>
      </c>
      <c r="H24" s="37">
        <v>0</v>
      </c>
      <c r="I24" s="10">
        <v>210</v>
      </c>
      <c r="J24" s="8">
        <f t="shared" si="1"/>
        <v>210</v>
      </c>
      <c r="K24" s="2"/>
      <c r="L24" s="13" t="s">
        <v>100</v>
      </c>
      <c r="M24" s="7">
        <f>AVERAGE(C53:C56)</f>
        <v>0</v>
      </c>
      <c r="N24" s="7">
        <f>AVERAGE(D53:D56)</f>
        <v>210</v>
      </c>
      <c r="O24" s="2"/>
      <c r="P24" s="2"/>
      <c r="Q24" s="2"/>
    </row>
    <row r="25" spans="1:17" ht="15.75" customHeight="1" x14ac:dyDescent="0.25">
      <c r="A25" s="8">
        <f t="shared" si="2"/>
        <v>13</v>
      </c>
      <c r="B25" s="9" t="s">
        <v>44</v>
      </c>
      <c r="C25" s="37">
        <v>0</v>
      </c>
      <c r="D25" s="10">
        <v>210</v>
      </c>
      <c r="E25" s="11">
        <f t="shared" si="0"/>
        <v>210</v>
      </c>
      <c r="F25" s="8">
        <f t="shared" si="3"/>
        <v>61</v>
      </c>
      <c r="G25" s="12" t="s">
        <v>45</v>
      </c>
      <c r="H25" s="37">
        <v>0</v>
      </c>
      <c r="I25" s="10">
        <v>210</v>
      </c>
      <c r="J25" s="8">
        <f t="shared" si="1"/>
        <v>210</v>
      </c>
      <c r="K25" s="2"/>
      <c r="L25" s="16" t="s">
        <v>108</v>
      </c>
      <c r="M25" s="7">
        <f>AVERAGE(C57:C60)</f>
        <v>0</v>
      </c>
      <c r="N25" s="7">
        <f>AVERAGE(D57:D60)</f>
        <v>210</v>
      </c>
      <c r="O25" s="2"/>
      <c r="P25" s="2"/>
      <c r="Q25" s="2"/>
    </row>
    <row r="26" spans="1:17" ht="15.75" customHeight="1" x14ac:dyDescent="0.25">
      <c r="A26" s="8">
        <f t="shared" si="2"/>
        <v>14</v>
      </c>
      <c r="B26" s="9" t="s">
        <v>46</v>
      </c>
      <c r="C26" s="37">
        <v>0</v>
      </c>
      <c r="D26" s="10">
        <v>210</v>
      </c>
      <c r="E26" s="11">
        <f t="shared" si="0"/>
        <v>210</v>
      </c>
      <c r="F26" s="8">
        <f t="shared" si="3"/>
        <v>62</v>
      </c>
      <c r="G26" s="12" t="s">
        <v>47</v>
      </c>
      <c r="H26" s="37">
        <v>0</v>
      </c>
      <c r="I26" s="10">
        <v>210</v>
      </c>
      <c r="J26" s="8">
        <f t="shared" si="1"/>
        <v>210</v>
      </c>
      <c r="K26" s="2"/>
      <c r="L26" s="16" t="s">
        <v>21</v>
      </c>
      <c r="M26" s="7">
        <f>AVERAGE(H13:H16)</f>
        <v>0</v>
      </c>
      <c r="N26" s="7">
        <f>AVERAGE(I13:I16)</f>
        <v>210</v>
      </c>
      <c r="O26" s="2"/>
      <c r="P26" s="2"/>
      <c r="Q26" s="2"/>
    </row>
    <row r="27" spans="1:17" ht="15.75" customHeight="1" x14ac:dyDescent="0.25">
      <c r="A27" s="8">
        <f t="shared" si="2"/>
        <v>15</v>
      </c>
      <c r="B27" s="9" t="s">
        <v>48</v>
      </c>
      <c r="C27" s="37">
        <v>0</v>
      </c>
      <c r="D27" s="10">
        <v>210</v>
      </c>
      <c r="E27" s="11">
        <f t="shared" si="0"/>
        <v>210</v>
      </c>
      <c r="F27" s="8">
        <f t="shared" si="3"/>
        <v>63</v>
      </c>
      <c r="G27" s="12" t="s">
        <v>49</v>
      </c>
      <c r="H27" s="37">
        <v>0</v>
      </c>
      <c r="I27" s="10">
        <v>210</v>
      </c>
      <c r="J27" s="8">
        <f t="shared" si="1"/>
        <v>210</v>
      </c>
      <c r="K27" s="2"/>
      <c r="L27" s="24" t="s">
        <v>29</v>
      </c>
      <c r="M27" s="7">
        <f>AVERAGE(H17:H20)</f>
        <v>0</v>
      </c>
      <c r="N27" s="7">
        <f>AVERAGE(I17:I20)</f>
        <v>210</v>
      </c>
      <c r="O27" s="2"/>
      <c r="P27" s="2"/>
      <c r="Q27" s="2"/>
    </row>
    <row r="28" spans="1:17" ht="15.75" customHeight="1" x14ac:dyDescent="0.25">
      <c r="A28" s="8">
        <f t="shared" si="2"/>
        <v>16</v>
      </c>
      <c r="B28" s="9" t="s">
        <v>50</v>
      </c>
      <c r="C28" s="37">
        <v>0</v>
      </c>
      <c r="D28" s="10">
        <v>210</v>
      </c>
      <c r="E28" s="11">
        <f t="shared" si="0"/>
        <v>210</v>
      </c>
      <c r="F28" s="8">
        <f t="shared" si="3"/>
        <v>64</v>
      </c>
      <c r="G28" s="12" t="s">
        <v>51</v>
      </c>
      <c r="H28" s="37">
        <v>0</v>
      </c>
      <c r="I28" s="10">
        <v>210</v>
      </c>
      <c r="J28" s="8">
        <f t="shared" si="1"/>
        <v>210</v>
      </c>
      <c r="K28" s="2"/>
      <c r="L28" s="2" t="s">
        <v>37</v>
      </c>
      <c r="M28" s="7">
        <f>AVERAGE(H21:H24)</f>
        <v>0</v>
      </c>
      <c r="N28" s="7">
        <f>AVERAGE(I21:I24)</f>
        <v>210</v>
      </c>
      <c r="O28" s="2"/>
      <c r="P28" s="2"/>
      <c r="Q28" s="2"/>
    </row>
    <row r="29" spans="1:17" ht="15.75" customHeight="1" x14ac:dyDescent="0.25">
      <c r="A29" s="8">
        <f t="shared" si="2"/>
        <v>17</v>
      </c>
      <c r="B29" s="9" t="s">
        <v>52</v>
      </c>
      <c r="C29" s="37">
        <v>0</v>
      </c>
      <c r="D29" s="10">
        <v>210</v>
      </c>
      <c r="E29" s="11">
        <f t="shared" si="0"/>
        <v>210</v>
      </c>
      <c r="F29" s="8">
        <f t="shared" si="3"/>
        <v>65</v>
      </c>
      <c r="G29" s="12" t="s">
        <v>53</v>
      </c>
      <c r="H29" s="37">
        <v>0</v>
      </c>
      <c r="I29" s="10">
        <v>210</v>
      </c>
      <c r="J29" s="8">
        <f t="shared" si="1"/>
        <v>210</v>
      </c>
      <c r="K29" s="2"/>
      <c r="L29" s="2" t="s">
        <v>45</v>
      </c>
      <c r="M29" s="7">
        <f>AVERAGE(H25:H28)</f>
        <v>0</v>
      </c>
      <c r="N29" s="7">
        <f>AVERAGE(I25:I28)</f>
        <v>210</v>
      </c>
      <c r="O29" s="2"/>
      <c r="P29" s="2"/>
      <c r="Q29" s="2"/>
    </row>
    <row r="30" spans="1:17" ht="15.75" customHeight="1" x14ac:dyDescent="0.25">
      <c r="A30" s="8">
        <f t="shared" si="2"/>
        <v>18</v>
      </c>
      <c r="B30" s="9" t="s">
        <v>54</v>
      </c>
      <c r="C30" s="37">
        <v>0</v>
      </c>
      <c r="D30" s="10">
        <v>210</v>
      </c>
      <c r="E30" s="11">
        <f t="shared" si="0"/>
        <v>210</v>
      </c>
      <c r="F30" s="8">
        <f t="shared" si="3"/>
        <v>66</v>
      </c>
      <c r="G30" s="12" t="s">
        <v>55</v>
      </c>
      <c r="H30" s="37">
        <v>0</v>
      </c>
      <c r="I30" s="10">
        <v>210</v>
      </c>
      <c r="J30" s="8">
        <f t="shared" si="1"/>
        <v>210</v>
      </c>
      <c r="K30" s="2"/>
      <c r="L30" s="2" t="s">
        <v>53</v>
      </c>
      <c r="M30" s="7">
        <f>AVERAGE(H29:H32)</f>
        <v>0</v>
      </c>
      <c r="N30" s="7">
        <f>AVERAGE(I29:I32)</f>
        <v>210</v>
      </c>
      <c r="O30" s="2"/>
      <c r="P30" s="2"/>
      <c r="Q30" s="2"/>
    </row>
    <row r="31" spans="1:17" ht="15.75" customHeight="1" x14ac:dyDescent="0.25">
      <c r="A31" s="8">
        <f t="shared" si="2"/>
        <v>19</v>
      </c>
      <c r="B31" s="9" t="s">
        <v>56</v>
      </c>
      <c r="C31" s="37">
        <v>0</v>
      </c>
      <c r="D31" s="10">
        <v>210</v>
      </c>
      <c r="E31" s="11">
        <f t="shared" si="0"/>
        <v>210</v>
      </c>
      <c r="F31" s="8">
        <f t="shared" si="3"/>
        <v>67</v>
      </c>
      <c r="G31" s="12" t="s">
        <v>57</v>
      </c>
      <c r="H31" s="37">
        <v>0</v>
      </c>
      <c r="I31" s="10">
        <v>210</v>
      </c>
      <c r="J31" s="8">
        <f t="shared" si="1"/>
        <v>210</v>
      </c>
      <c r="K31" s="2"/>
      <c r="L31" s="2" t="s">
        <v>61</v>
      </c>
      <c r="M31" s="7">
        <f>AVERAGE(H33:H36)</f>
        <v>0</v>
      </c>
      <c r="N31" s="7">
        <f>AVERAGE(I33:I36)</f>
        <v>210</v>
      </c>
      <c r="O31" s="2"/>
      <c r="P31" s="2"/>
      <c r="Q31" s="2"/>
    </row>
    <row r="32" spans="1:17" ht="15.75" customHeight="1" x14ac:dyDescent="0.25">
      <c r="A32" s="8">
        <f t="shared" si="2"/>
        <v>20</v>
      </c>
      <c r="B32" s="9" t="s">
        <v>58</v>
      </c>
      <c r="C32" s="37">
        <v>0</v>
      </c>
      <c r="D32" s="10">
        <v>210</v>
      </c>
      <c r="E32" s="11">
        <f t="shared" si="0"/>
        <v>210</v>
      </c>
      <c r="F32" s="8">
        <f t="shared" si="3"/>
        <v>68</v>
      </c>
      <c r="G32" s="12" t="s">
        <v>59</v>
      </c>
      <c r="H32" s="37">
        <v>0</v>
      </c>
      <c r="I32" s="10">
        <v>210</v>
      </c>
      <c r="J32" s="8">
        <f t="shared" si="1"/>
        <v>210</v>
      </c>
      <c r="K32" s="2"/>
      <c r="L32" s="2" t="s">
        <v>69</v>
      </c>
      <c r="M32" s="7">
        <f>AVERAGE(H37:H40)</f>
        <v>0</v>
      </c>
      <c r="N32" s="7">
        <f>AVERAGE(I37:I40)</f>
        <v>210</v>
      </c>
      <c r="O32" s="2"/>
      <c r="P32" s="2"/>
      <c r="Q32" s="2"/>
    </row>
    <row r="33" spans="1:17" ht="15.75" customHeight="1" x14ac:dyDescent="0.25">
      <c r="A33" s="8">
        <f t="shared" si="2"/>
        <v>21</v>
      </c>
      <c r="B33" s="9" t="s">
        <v>60</v>
      </c>
      <c r="C33" s="37">
        <v>0</v>
      </c>
      <c r="D33" s="10">
        <v>210</v>
      </c>
      <c r="E33" s="11">
        <f t="shared" si="0"/>
        <v>210</v>
      </c>
      <c r="F33" s="8">
        <f t="shared" si="3"/>
        <v>69</v>
      </c>
      <c r="G33" s="12" t="s">
        <v>61</v>
      </c>
      <c r="H33" s="37">
        <v>0</v>
      </c>
      <c r="I33" s="10">
        <v>210</v>
      </c>
      <c r="J33" s="8">
        <f t="shared" si="1"/>
        <v>210</v>
      </c>
      <c r="K33" s="2"/>
      <c r="L33" s="2" t="s">
        <v>77</v>
      </c>
      <c r="M33" s="7">
        <f>AVERAGE(H41:H44)</f>
        <v>0</v>
      </c>
      <c r="N33" s="7">
        <f>AVERAGE(I41:I44)</f>
        <v>210</v>
      </c>
      <c r="O33" s="2"/>
      <c r="P33" s="2"/>
      <c r="Q33" s="2"/>
    </row>
    <row r="34" spans="1:17" ht="15.75" customHeight="1" x14ac:dyDescent="0.25">
      <c r="A34" s="8">
        <f t="shared" si="2"/>
        <v>22</v>
      </c>
      <c r="B34" s="9" t="s">
        <v>62</v>
      </c>
      <c r="C34" s="37">
        <v>0</v>
      </c>
      <c r="D34" s="10">
        <v>210</v>
      </c>
      <c r="E34" s="11">
        <f t="shared" si="0"/>
        <v>210</v>
      </c>
      <c r="F34" s="8">
        <f t="shared" si="3"/>
        <v>70</v>
      </c>
      <c r="G34" s="12" t="s">
        <v>63</v>
      </c>
      <c r="H34" s="37">
        <v>0</v>
      </c>
      <c r="I34" s="10">
        <v>210</v>
      </c>
      <c r="J34" s="8">
        <f t="shared" si="1"/>
        <v>210</v>
      </c>
      <c r="K34" s="2"/>
      <c r="L34" s="2" t="s">
        <v>85</v>
      </c>
      <c r="M34" s="7">
        <f>AVERAGE(H45:H48)</f>
        <v>0</v>
      </c>
      <c r="N34" s="7">
        <f>AVERAGE(I45:I48)</f>
        <v>210</v>
      </c>
      <c r="O34" s="2"/>
      <c r="P34" s="2"/>
      <c r="Q34" s="2"/>
    </row>
    <row r="35" spans="1:17" ht="15.75" customHeight="1" x14ac:dyDescent="0.25">
      <c r="A35" s="8">
        <f t="shared" si="2"/>
        <v>23</v>
      </c>
      <c r="B35" s="9" t="s">
        <v>64</v>
      </c>
      <c r="C35" s="37">
        <v>0</v>
      </c>
      <c r="D35" s="10">
        <v>210</v>
      </c>
      <c r="E35" s="11">
        <f t="shared" si="0"/>
        <v>210</v>
      </c>
      <c r="F35" s="8">
        <f t="shared" si="3"/>
        <v>71</v>
      </c>
      <c r="G35" s="12" t="s">
        <v>65</v>
      </c>
      <c r="H35" s="37">
        <v>0</v>
      </c>
      <c r="I35" s="10">
        <v>210</v>
      </c>
      <c r="J35" s="8">
        <f t="shared" si="1"/>
        <v>210</v>
      </c>
      <c r="K35" s="2"/>
      <c r="L35" s="2" t="s">
        <v>93</v>
      </c>
      <c r="M35" s="7">
        <f>AVERAGE(H49:H52)</f>
        <v>0</v>
      </c>
      <c r="N35" s="7">
        <f>AVERAGE(I49:I52)</f>
        <v>210</v>
      </c>
      <c r="O35" s="2"/>
      <c r="P35" s="2"/>
      <c r="Q35" s="2"/>
    </row>
    <row r="36" spans="1:17" ht="15.75" customHeight="1" x14ac:dyDescent="0.25">
      <c r="A36" s="8">
        <f t="shared" si="2"/>
        <v>24</v>
      </c>
      <c r="B36" s="9" t="s">
        <v>66</v>
      </c>
      <c r="C36" s="37">
        <v>0</v>
      </c>
      <c r="D36" s="10">
        <v>210</v>
      </c>
      <c r="E36" s="11">
        <f t="shared" si="0"/>
        <v>210</v>
      </c>
      <c r="F36" s="8">
        <f t="shared" si="3"/>
        <v>72</v>
      </c>
      <c r="G36" s="12" t="s">
        <v>67</v>
      </c>
      <c r="H36" s="37">
        <v>0</v>
      </c>
      <c r="I36" s="10">
        <v>210</v>
      </c>
      <c r="J36" s="8">
        <f t="shared" si="1"/>
        <v>210</v>
      </c>
      <c r="K36" s="2"/>
      <c r="L36" s="100" t="s">
        <v>101</v>
      </c>
      <c r="M36" s="7">
        <f>AVERAGE(H53:H56)</f>
        <v>0</v>
      </c>
      <c r="N36" s="7">
        <f>AVERAGE(I53:I56)</f>
        <v>210</v>
      </c>
      <c r="O36" s="2"/>
      <c r="P36" s="2"/>
      <c r="Q36" s="2"/>
    </row>
    <row r="37" spans="1:17" ht="15.75" customHeight="1" x14ac:dyDescent="0.25">
      <c r="A37" s="8">
        <v>25</v>
      </c>
      <c r="B37" s="9" t="s">
        <v>68</v>
      </c>
      <c r="C37" s="37">
        <v>0</v>
      </c>
      <c r="D37" s="10">
        <v>210</v>
      </c>
      <c r="E37" s="11">
        <f t="shared" si="0"/>
        <v>210</v>
      </c>
      <c r="F37" s="8">
        <v>73</v>
      </c>
      <c r="G37" s="12" t="s">
        <v>69</v>
      </c>
      <c r="H37" s="37">
        <v>0</v>
      </c>
      <c r="I37" s="10">
        <v>210</v>
      </c>
      <c r="J37" s="8">
        <f t="shared" si="1"/>
        <v>210</v>
      </c>
      <c r="K37" s="2"/>
      <c r="L37" s="100" t="s">
        <v>109</v>
      </c>
      <c r="M37" s="7">
        <f>AVERAGE(H57:H60)</f>
        <v>0</v>
      </c>
      <c r="N37" s="7">
        <f>AVERAGE(I57:I60)</f>
        <v>210</v>
      </c>
      <c r="O37" s="2"/>
      <c r="P37" s="2"/>
      <c r="Q37" s="2"/>
    </row>
    <row r="38" spans="1:17" ht="15.75" customHeight="1" x14ac:dyDescent="0.25">
      <c r="A38" s="8">
        <f t="shared" ref="A38:A60" si="4">A37+1</f>
        <v>26</v>
      </c>
      <c r="B38" s="9" t="s">
        <v>70</v>
      </c>
      <c r="C38" s="37">
        <v>0</v>
      </c>
      <c r="D38" s="10">
        <v>210</v>
      </c>
      <c r="E38" s="8">
        <f t="shared" si="0"/>
        <v>210</v>
      </c>
      <c r="F38" s="8">
        <f t="shared" ref="F38:F60" si="5">F37+1</f>
        <v>74</v>
      </c>
      <c r="G38" s="12" t="s">
        <v>71</v>
      </c>
      <c r="H38" s="37">
        <v>0</v>
      </c>
      <c r="I38" s="10">
        <v>210</v>
      </c>
      <c r="J38" s="8">
        <f t="shared" si="1"/>
        <v>210</v>
      </c>
      <c r="K38" s="2"/>
      <c r="L38" s="100" t="s">
        <v>288</v>
      </c>
      <c r="M38" s="100">
        <f>AVERAGE(M14:M37)</f>
        <v>0</v>
      </c>
      <c r="N38" s="100">
        <f>AVERAGE(N14:N37)</f>
        <v>210</v>
      </c>
      <c r="O38" s="2"/>
      <c r="P38" s="2"/>
      <c r="Q38" s="2"/>
    </row>
    <row r="39" spans="1:17" ht="15.75" customHeight="1" x14ac:dyDescent="0.25">
      <c r="A39" s="8">
        <f t="shared" si="4"/>
        <v>27</v>
      </c>
      <c r="B39" s="9" t="s">
        <v>72</v>
      </c>
      <c r="C39" s="37">
        <v>0</v>
      </c>
      <c r="D39" s="10">
        <v>210</v>
      </c>
      <c r="E39" s="8">
        <f t="shared" si="0"/>
        <v>210</v>
      </c>
      <c r="F39" s="8">
        <f t="shared" si="5"/>
        <v>75</v>
      </c>
      <c r="G39" s="12" t="s">
        <v>73</v>
      </c>
      <c r="H39" s="37">
        <v>0</v>
      </c>
      <c r="I39" s="10">
        <v>210</v>
      </c>
      <c r="J39" s="8">
        <f t="shared" si="1"/>
        <v>210</v>
      </c>
      <c r="K39" s="2"/>
      <c r="L39" s="2"/>
      <c r="M39" s="2"/>
      <c r="N39" s="2"/>
      <c r="O39" s="2"/>
      <c r="P39" s="2"/>
      <c r="Q39" s="2"/>
    </row>
    <row r="40" spans="1:17" ht="15.75" customHeight="1" x14ac:dyDescent="0.25">
      <c r="A40" s="8">
        <f t="shared" si="4"/>
        <v>28</v>
      </c>
      <c r="B40" s="9" t="s">
        <v>74</v>
      </c>
      <c r="C40" s="37">
        <v>0</v>
      </c>
      <c r="D40" s="10">
        <v>210</v>
      </c>
      <c r="E40" s="8">
        <f t="shared" si="0"/>
        <v>210</v>
      </c>
      <c r="F40" s="8">
        <f t="shared" si="5"/>
        <v>76</v>
      </c>
      <c r="G40" s="12" t="s">
        <v>75</v>
      </c>
      <c r="H40" s="37">
        <v>0</v>
      </c>
      <c r="I40" s="10">
        <v>210</v>
      </c>
      <c r="J40" s="8">
        <f t="shared" si="1"/>
        <v>210</v>
      </c>
      <c r="K40" s="2"/>
      <c r="L40" s="2"/>
      <c r="M40" s="2"/>
      <c r="N40" s="2"/>
      <c r="O40" s="2"/>
      <c r="P40" s="2"/>
      <c r="Q40" s="2"/>
    </row>
    <row r="41" spans="1:17" ht="15.75" customHeight="1" x14ac:dyDescent="0.25">
      <c r="A41" s="8">
        <f t="shared" si="4"/>
        <v>29</v>
      </c>
      <c r="B41" s="9" t="s">
        <v>76</v>
      </c>
      <c r="C41" s="37">
        <v>0</v>
      </c>
      <c r="D41" s="10">
        <v>210</v>
      </c>
      <c r="E41" s="8">
        <f t="shared" si="0"/>
        <v>210</v>
      </c>
      <c r="F41" s="8">
        <f t="shared" si="5"/>
        <v>77</v>
      </c>
      <c r="G41" s="12" t="s">
        <v>77</v>
      </c>
      <c r="H41" s="37">
        <v>0</v>
      </c>
      <c r="I41" s="10">
        <v>210</v>
      </c>
      <c r="J41" s="8">
        <f t="shared" si="1"/>
        <v>210</v>
      </c>
      <c r="K41" s="2"/>
      <c r="L41" s="2"/>
      <c r="M41" s="2"/>
      <c r="N41" s="2"/>
      <c r="O41" s="2"/>
      <c r="P41" s="2"/>
      <c r="Q41" s="2"/>
    </row>
    <row r="42" spans="1:17" ht="15.75" customHeight="1" x14ac:dyDescent="0.25">
      <c r="A42" s="8">
        <f t="shared" si="4"/>
        <v>30</v>
      </c>
      <c r="B42" s="9" t="s">
        <v>78</v>
      </c>
      <c r="C42" s="37">
        <v>0</v>
      </c>
      <c r="D42" s="10">
        <v>210</v>
      </c>
      <c r="E42" s="8">
        <f t="shared" si="0"/>
        <v>210</v>
      </c>
      <c r="F42" s="8">
        <f t="shared" si="5"/>
        <v>78</v>
      </c>
      <c r="G42" s="12" t="s">
        <v>79</v>
      </c>
      <c r="H42" s="37">
        <v>0</v>
      </c>
      <c r="I42" s="10">
        <v>210</v>
      </c>
      <c r="J42" s="8">
        <f t="shared" si="1"/>
        <v>210</v>
      </c>
      <c r="K42" s="2"/>
      <c r="L42" s="2"/>
      <c r="M42" s="2"/>
      <c r="N42" s="2"/>
      <c r="O42" s="2"/>
      <c r="P42" s="2"/>
      <c r="Q42" s="2"/>
    </row>
    <row r="43" spans="1:17" ht="15.75" customHeight="1" x14ac:dyDescent="0.25">
      <c r="A43" s="8">
        <f t="shared" si="4"/>
        <v>31</v>
      </c>
      <c r="B43" s="9" t="s">
        <v>80</v>
      </c>
      <c r="C43" s="37">
        <v>0</v>
      </c>
      <c r="D43" s="10">
        <v>210</v>
      </c>
      <c r="E43" s="8">
        <f t="shared" si="0"/>
        <v>210</v>
      </c>
      <c r="F43" s="8">
        <f t="shared" si="5"/>
        <v>79</v>
      </c>
      <c r="G43" s="12" t="s">
        <v>81</v>
      </c>
      <c r="H43" s="37">
        <v>0</v>
      </c>
      <c r="I43" s="10">
        <v>210</v>
      </c>
      <c r="J43" s="8">
        <f t="shared" si="1"/>
        <v>210</v>
      </c>
      <c r="K43" s="2"/>
      <c r="L43" s="2"/>
      <c r="M43" s="2"/>
      <c r="N43" s="2"/>
      <c r="O43" s="2"/>
      <c r="P43" s="2"/>
      <c r="Q43" s="2"/>
    </row>
    <row r="44" spans="1:17" ht="15.75" customHeight="1" x14ac:dyDescent="0.25">
      <c r="A44" s="8">
        <f t="shared" si="4"/>
        <v>32</v>
      </c>
      <c r="B44" s="9" t="s">
        <v>82</v>
      </c>
      <c r="C44" s="37">
        <v>0</v>
      </c>
      <c r="D44" s="10">
        <v>210</v>
      </c>
      <c r="E44" s="8">
        <f t="shared" si="0"/>
        <v>210</v>
      </c>
      <c r="F44" s="8">
        <f t="shared" si="5"/>
        <v>80</v>
      </c>
      <c r="G44" s="12" t="s">
        <v>83</v>
      </c>
      <c r="H44" s="37">
        <v>0</v>
      </c>
      <c r="I44" s="10">
        <v>210</v>
      </c>
      <c r="J44" s="8">
        <f t="shared" si="1"/>
        <v>210</v>
      </c>
      <c r="K44" s="2"/>
      <c r="L44" s="2"/>
      <c r="M44" s="2"/>
      <c r="N44" s="2"/>
      <c r="O44" s="2"/>
      <c r="P44" s="2"/>
      <c r="Q44" s="2"/>
    </row>
    <row r="45" spans="1:17" ht="15.75" customHeight="1" x14ac:dyDescent="0.25">
      <c r="A45" s="8">
        <f t="shared" si="4"/>
        <v>33</v>
      </c>
      <c r="B45" s="9" t="s">
        <v>84</v>
      </c>
      <c r="C45" s="37">
        <v>0</v>
      </c>
      <c r="D45" s="10">
        <v>210</v>
      </c>
      <c r="E45" s="8">
        <f t="shared" si="0"/>
        <v>210</v>
      </c>
      <c r="F45" s="8">
        <f t="shared" si="5"/>
        <v>81</v>
      </c>
      <c r="G45" s="12" t="s">
        <v>85</v>
      </c>
      <c r="H45" s="37">
        <v>0</v>
      </c>
      <c r="I45" s="10">
        <v>210</v>
      </c>
      <c r="J45" s="8">
        <f t="shared" si="1"/>
        <v>210</v>
      </c>
      <c r="K45" s="2"/>
      <c r="L45" s="2"/>
      <c r="M45" s="2"/>
      <c r="N45" s="2"/>
      <c r="O45" s="2"/>
      <c r="P45" s="2"/>
      <c r="Q45" s="2"/>
    </row>
    <row r="46" spans="1:17" ht="15.75" customHeight="1" x14ac:dyDescent="0.25">
      <c r="A46" s="8">
        <f t="shared" si="4"/>
        <v>34</v>
      </c>
      <c r="B46" s="9" t="s">
        <v>86</v>
      </c>
      <c r="C46" s="37">
        <v>0</v>
      </c>
      <c r="D46" s="10">
        <v>210</v>
      </c>
      <c r="E46" s="8">
        <f t="shared" si="0"/>
        <v>210</v>
      </c>
      <c r="F46" s="8">
        <f t="shared" si="5"/>
        <v>82</v>
      </c>
      <c r="G46" s="12" t="s">
        <v>87</v>
      </c>
      <c r="H46" s="37">
        <v>0</v>
      </c>
      <c r="I46" s="10">
        <v>210</v>
      </c>
      <c r="J46" s="8">
        <f t="shared" si="1"/>
        <v>210</v>
      </c>
      <c r="K46" s="2"/>
      <c r="L46" s="2"/>
      <c r="M46" s="2"/>
      <c r="N46" s="2"/>
      <c r="O46" s="2"/>
      <c r="P46" s="2"/>
      <c r="Q46" s="2"/>
    </row>
    <row r="47" spans="1:17" ht="15.75" customHeight="1" x14ac:dyDescent="0.25">
      <c r="A47" s="8">
        <f t="shared" si="4"/>
        <v>35</v>
      </c>
      <c r="B47" s="9" t="s">
        <v>88</v>
      </c>
      <c r="C47" s="37">
        <v>0</v>
      </c>
      <c r="D47" s="10">
        <v>210</v>
      </c>
      <c r="E47" s="8">
        <f t="shared" si="0"/>
        <v>210</v>
      </c>
      <c r="F47" s="8">
        <f t="shared" si="5"/>
        <v>83</v>
      </c>
      <c r="G47" s="12" t="s">
        <v>89</v>
      </c>
      <c r="H47" s="37">
        <v>0</v>
      </c>
      <c r="I47" s="10">
        <v>210</v>
      </c>
      <c r="J47" s="8">
        <f t="shared" si="1"/>
        <v>210</v>
      </c>
      <c r="K47" s="2"/>
      <c r="L47" s="2"/>
      <c r="M47" s="2"/>
      <c r="N47" s="2"/>
      <c r="O47" s="2"/>
      <c r="P47" s="2"/>
      <c r="Q47" s="2"/>
    </row>
    <row r="48" spans="1:17" ht="15.75" customHeight="1" x14ac:dyDescent="0.25">
      <c r="A48" s="8">
        <f t="shared" si="4"/>
        <v>36</v>
      </c>
      <c r="B48" s="9" t="s">
        <v>90</v>
      </c>
      <c r="C48" s="37">
        <v>0</v>
      </c>
      <c r="D48" s="10">
        <v>210</v>
      </c>
      <c r="E48" s="8">
        <f t="shared" si="0"/>
        <v>210</v>
      </c>
      <c r="F48" s="8">
        <f t="shared" si="5"/>
        <v>84</v>
      </c>
      <c r="G48" s="12" t="s">
        <v>91</v>
      </c>
      <c r="H48" s="37">
        <v>0</v>
      </c>
      <c r="I48" s="10">
        <v>210</v>
      </c>
      <c r="J48" s="8">
        <f t="shared" si="1"/>
        <v>210</v>
      </c>
      <c r="K48" s="2"/>
      <c r="L48" s="2"/>
      <c r="M48" s="2"/>
      <c r="N48" s="2"/>
      <c r="O48" s="2"/>
      <c r="P48" s="2"/>
      <c r="Q48" s="2"/>
    </row>
    <row r="49" spans="1:17" ht="15.75" customHeight="1" x14ac:dyDescent="0.25">
      <c r="A49" s="8">
        <f t="shared" si="4"/>
        <v>37</v>
      </c>
      <c r="B49" s="9" t="s">
        <v>92</v>
      </c>
      <c r="C49" s="37">
        <v>0</v>
      </c>
      <c r="D49" s="10">
        <v>210</v>
      </c>
      <c r="E49" s="8">
        <f t="shared" si="0"/>
        <v>210</v>
      </c>
      <c r="F49" s="8">
        <f t="shared" si="5"/>
        <v>85</v>
      </c>
      <c r="G49" s="12" t="s">
        <v>93</v>
      </c>
      <c r="H49" s="37">
        <v>0</v>
      </c>
      <c r="I49" s="10">
        <v>210</v>
      </c>
      <c r="J49" s="8">
        <f t="shared" si="1"/>
        <v>210</v>
      </c>
      <c r="K49" s="2"/>
      <c r="L49" s="2"/>
      <c r="M49" s="2"/>
      <c r="N49" s="2"/>
      <c r="O49" s="2"/>
      <c r="P49" s="2"/>
      <c r="Q49" s="2"/>
    </row>
    <row r="50" spans="1:17" ht="15.75" customHeight="1" x14ac:dyDescent="0.25">
      <c r="A50" s="8">
        <f t="shared" si="4"/>
        <v>38</v>
      </c>
      <c r="B50" s="12" t="s">
        <v>94</v>
      </c>
      <c r="C50" s="37">
        <v>0</v>
      </c>
      <c r="D50" s="10">
        <v>210</v>
      </c>
      <c r="E50" s="8">
        <f t="shared" si="0"/>
        <v>210</v>
      </c>
      <c r="F50" s="8">
        <f t="shared" si="5"/>
        <v>86</v>
      </c>
      <c r="G50" s="12" t="s">
        <v>95</v>
      </c>
      <c r="H50" s="37">
        <v>0</v>
      </c>
      <c r="I50" s="10">
        <v>210</v>
      </c>
      <c r="J50" s="8">
        <f t="shared" si="1"/>
        <v>210</v>
      </c>
      <c r="K50" s="2"/>
      <c r="L50" s="2"/>
      <c r="M50" s="2"/>
      <c r="N50" s="2"/>
      <c r="O50" s="2"/>
      <c r="P50" s="2"/>
      <c r="Q50" s="2"/>
    </row>
    <row r="51" spans="1:17" ht="15.75" customHeight="1" x14ac:dyDescent="0.25">
      <c r="A51" s="8">
        <f t="shared" si="4"/>
        <v>39</v>
      </c>
      <c r="B51" s="12" t="s">
        <v>96</v>
      </c>
      <c r="C51" s="37">
        <v>0</v>
      </c>
      <c r="D51" s="10">
        <v>210</v>
      </c>
      <c r="E51" s="8">
        <f t="shared" si="0"/>
        <v>210</v>
      </c>
      <c r="F51" s="8">
        <f t="shared" si="5"/>
        <v>87</v>
      </c>
      <c r="G51" s="12" t="s">
        <v>97</v>
      </c>
      <c r="H51" s="37">
        <v>0</v>
      </c>
      <c r="I51" s="10">
        <v>210</v>
      </c>
      <c r="J51" s="8">
        <f t="shared" si="1"/>
        <v>210</v>
      </c>
      <c r="K51" s="2"/>
      <c r="L51" s="2"/>
      <c r="M51" s="2"/>
      <c r="N51" s="2"/>
      <c r="O51" s="2"/>
      <c r="P51" s="2"/>
      <c r="Q51" s="2"/>
    </row>
    <row r="52" spans="1:17" ht="15.75" customHeight="1" x14ac:dyDescent="0.25">
      <c r="A52" s="8">
        <f t="shared" si="4"/>
        <v>40</v>
      </c>
      <c r="B52" s="12" t="s">
        <v>98</v>
      </c>
      <c r="C52" s="37">
        <v>0</v>
      </c>
      <c r="D52" s="10">
        <v>210</v>
      </c>
      <c r="E52" s="8">
        <f t="shared" si="0"/>
        <v>210</v>
      </c>
      <c r="F52" s="8">
        <f t="shared" si="5"/>
        <v>88</v>
      </c>
      <c r="G52" s="12" t="s">
        <v>99</v>
      </c>
      <c r="H52" s="37">
        <v>0</v>
      </c>
      <c r="I52" s="10">
        <v>210</v>
      </c>
      <c r="J52" s="8">
        <f t="shared" si="1"/>
        <v>210</v>
      </c>
      <c r="K52" s="2"/>
      <c r="L52" s="2"/>
      <c r="M52" s="2"/>
      <c r="N52" s="2"/>
      <c r="O52" s="2"/>
      <c r="P52" s="2"/>
      <c r="Q52" s="2"/>
    </row>
    <row r="53" spans="1:17" ht="15.75" customHeight="1" x14ac:dyDescent="0.25">
      <c r="A53" s="8">
        <f t="shared" si="4"/>
        <v>41</v>
      </c>
      <c r="B53" s="12" t="s">
        <v>100</v>
      </c>
      <c r="C53" s="37">
        <v>0</v>
      </c>
      <c r="D53" s="10">
        <v>210</v>
      </c>
      <c r="E53" s="8">
        <f t="shared" si="0"/>
        <v>210</v>
      </c>
      <c r="F53" s="8">
        <f t="shared" si="5"/>
        <v>89</v>
      </c>
      <c r="G53" s="12" t="s">
        <v>101</v>
      </c>
      <c r="H53" s="37">
        <v>0</v>
      </c>
      <c r="I53" s="10">
        <v>210</v>
      </c>
      <c r="J53" s="8">
        <f t="shared" si="1"/>
        <v>210</v>
      </c>
      <c r="K53" s="2"/>
      <c r="L53" s="13"/>
      <c r="M53" s="13"/>
      <c r="N53" s="13"/>
      <c r="O53" s="2"/>
      <c r="P53" s="2"/>
      <c r="Q53" s="2"/>
    </row>
    <row r="54" spans="1:17" ht="15.75" customHeight="1" x14ac:dyDescent="0.25">
      <c r="A54" s="8">
        <f t="shared" si="4"/>
        <v>42</v>
      </c>
      <c r="B54" s="12" t="s">
        <v>102</v>
      </c>
      <c r="C54" s="37">
        <v>0</v>
      </c>
      <c r="D54" s="10">
        <v>210</v>
      </c>
      <c r="E54" s="8">
        <f t="shared" si="0"/>
        <v>210</v>
      </c>
      <c r="F54" s="8">
        <f t="shared" si="5"/>
        <v>90</v>
      </c>
      <c r="G54" s="12" t="s">
        <v>103</v>
      </c>
      <c r="H54" s="37">
        <v>0</v>
      </c>
      <c r="I54" s="10">
        <v>210</v>
      </c>
      <c r="J54" s="8">
        <f t="shared" si="1"/>
        <v>210</v>
      </c>
      <c r="K54" s="2"/>
      <c r="L54" s="13"/>
      <c r="M54" s="13"/>
      <c r="N54" s="13"/>
      <c r="O54" s="2"/>
      <c r="P54" s="2"/>
      <c r="Q54" s="2"/>
    </row>
    <row r="55" spans="1:17" ht="15.75" customHeight="1" x14ac:dyDescent="0.25">
      <c r="A55" s="8">
        <f t="shared" si="4"/>
        <v>43</v>
      </c>
      <c r="B55" s="12" t="s">
        <v>104</v>
      </c>
      <c r="C55" s="37">
        <v>0</v>
      </c>
      <c r="D55" s="10">
        <v>210</v>
      </c>
      <c r="E55" s="8">
        <f t="shared" si="0"/>
        <v>210</v>
      </c>
      <c r="F55" s="8">
        <f t="shared" si="5"/>
        <v>91</v>
      </c>
      <c r="G55" s="12" t="s">
        <v>105</v>
      </c>
      <c r="H55" s="37">
        <v>0</v>
      </c>
      <c r="I55" s="10">
        <v>210</v>
      </c>
      <c r="J55" s="8">
        <f t="shared" si="1"/>
        <v>210</v>
      </c>
      <c r="K55" s="2"/>
      <c r="L55" s="13"/>
      <c r="M55" s="13"/>
      <c r="N55" s="13"/>
      <c r="O55" s="2"/>
      <c r="P55" s="2"/>
      <c r="Q55" s="2"/>
    </row>
    <row r="56" spans="1:17" ht="15.75" customHeight="1" x14ac:dyDescent="0.25">
      <c r="A56" s="8">
        <f t="shared" si="4"/>
        <v>44</v>
      </c>
      <c r="B56" s="12" t="s">
        <v>106</v>
      </c>
      <c r="C56" s="37">
        <v>0</v>
      </c>
      <c r="D56" s="10">
        <v>210</v>
      </c>
      <c r="E56" s="8">
        <f t="shared" si="0"/>
        <v>210</v>
      </c>
      <c r="F56" s="8">
        <f t="shared" si="5"/>
        <v>92</v>
      </c>
      <c r="G56" s="12" t="s">
        <v>107</v>
      </c>
      <c r="H56" s="37">
        <v>0</v>
      </c>
      <c r="I56" s="10">
        <v>210</v>
      </c>
      <c r="J56" s="8">
        <f t="shared" si="1"/>
        <v>210</v>
      </c>
      <c r="K56" s="2"/>
      <c r="L56" s="13"/>
      <c r="M56" s="13"/>
      <c r="N56" s="13"/>
      <c r="O56" s="2"/>
      <c r="P56" s="2"/>
      <c r="Q56" s="2"/>
    </row>
    <row r="57" spans="1:17" ht="15.75" customHeight="1" x14ac:dyDescent="0.25">
      <c r="A57" s="8">
        <f t="shared" si="4"/>
        <v>45</v>
      </c>
      <c r="B57" s="12" t="s">
        <v>108</v>
      </c>
      <c r="C57" s="37">
        <v>0</v>
      </c>
      <c r="D57" s="10">
        <v>210</v>
      </c>
      <c r="E57" s="8">
        <f t="shared" si="0"/>
        <v>210</v>
      </c>
      <c r="F57" s="8">
        <f t="shared" si="5"/>
        <v>93</v>
      </c>
      <c r="G57" s="12" t="s">
        <v>109</v>
      </c>
      <c r="H57" s="37">
        <v>0</v>
      </c>
      <c r="I57" s="10">
        <v>210</v>
      </c>
      <c r="J57" s="8">
        <f t="shared" si="1"/>
        <v>210</v>
      </c>
      <c r="K57" s="2"/>
      <c r="L57" s="14"/>
      <c r="M57" s="13"/>
      <c r="N57" s="15"/>
      <c r="O57" s="2"/>
      <c r="P57" s="2"/>
      <c r="Q57" s="2"/>
    </row>
    <row r="58" spans="1:17" ht="15.75" customHeight="1" x14ac:dyDescent="0.25">
      <c r="A58" s="8">
        <f t="shared" si="4"/>
        <v>46</v>
      </c>
      <c r="B58" s="12" t="s">
        <v>110</v>
      </c>
      <c r="C58" s="37">
        <v>0</v>
      </c>
      <c r="D58" s="10">
        <v>210</v>
      </c>
      <c r="E58" s="8">
        <f t="shared" si="0"/>
        <v>210</v>
      </c>
      <c r="F58" s="8">
        <f t="shared" si="5"/>
        <v>94</v>
      </c>
      <c r="G58" s="12" t="s">
        <v>111</v>
      </c>
      <c r="H58" s="37">
        <v>0</v>
      </c>
      <c r="I58" s="10">
        <v>210</v>
      </c>
      <c r="J58" s="8">
        <f t="shared" si="1"/>
        <v>210</v>
      </c>
      <c r="K58" s="2"/>
      <c r="L58" s="16"/>
      <c r="M58" s="13"/>
      <c r="N58" s="15"/>
      <c r="O58" s="2"/>
      <c r="P58" s="2"/>
      <c r="Q58" s="2"/>
    </row>
    <row r="59" spans="1:17" ht="15.75" customHeight="1" x14ac:dyDescent="0.25">
      <c r="A59" s="17">
        <f t="shared" si="4"/>
        <v>47</v>
      </c>
      <c r="B59" s="18" t="s">
        <v>112</v>
      </c>
      <c r="C59" s="37">
        <v>0</v>
      </c>
      <c r="D59" s="10">
        <v>210</v>
      </c>
      <c r="E59" s="17">
        <f t="shared" si="0"/>
        <v>210</v>
      </c>
      <c r="F59" s="17">
        <f t="shared" si="5"/>
        <v>95</v>
      </c>
      <c r="G59" s="18" t="s">
        <v>113</v>
      </c>
      <c r="H59" s="37">
        <v>0</v>
      </c>
      <c r="I59" s="10">
        <v>210</v>
      </c>
      <c r="J59" s="17">
        <f t="shared" si="1"/>
        <v>210</v>
      </c>
      <c r="K59" s="2"/>
      <c r="L59" s="16"/>
      <c r="M59" s="19"/>
      <c r="N59" s="15"/>
      <c r="O59" s="2"/>
      <c r="P59" s="2"/>
      <c r="Q59" s="2"/>
    </row>
    <row r="60" spans="1:17" ht="15.75" customHeight="1" x14ac:dyDescent="0.25">
      <c r="A60" s="17">
        <f t="shared" si="4"/>
        <v>48</v>
      </c>
      <c r="B60" s="18" t="s">
        <v>114</v>
      </c>
      <c r="C60" s="37">
        <v>0</v>
      </c>
      <c r="D60" s="10">
        <v>210</v>
      </c>
      <c r="E60" s="17">
        <f t="shared" si="0"/>
        <v>210</v>
      </c>
      <c r="F60" s="17">
        <f t="shared" si="5"/>
        <v>96</v>
      </c>
      <c r="G60" s="18" t="s">
        <v>115</v>
      </c>
      <c r="H60" s="37">
        <v>0</v>
      </c>
      <c r="I60" s="10">
        <v>210</v>
      </c>
      <c r="J60" s="17">
        <f t="shared" si="1"/>
        <v>210</v>
      </c>
      <c r="K60" s="2"/>
      <c r="L60" s="16"/>
      <c r="M60" s="19"/>
      <c r="N60" s="2"/>
      <c r="O60" s="2"/>
      <c r="P60" s="2"/>
      <c r="Q60" s="2"/>
    </row>
    <row r="61" spans="1:17" ht="30.75" customHeight="1" x14ac:dyDescent="0.3">
      <c r="A61" s="120" t="s">
        <v>116</v>
      </c>
      <c r="B61" s="121"/>
      <c r="C61" s="121"/>
      <c r="D61" s="122"/>
      <c r="E61" s="123" t="s">
        <v>117</v>
      </c>
      <c r="F61" s="124"/>
      <c r="G61" s="124"/>
      <c r="H61" s="124"/>
      <c r="I61" s="124"/>
      <c r="J61" s="125"/>
      <c r="K61" s="2"/>
      <c r="L61" s="14"/>
      <c r="M61" s="2"/>
      <c r="N61" s="2"/>
      <c r="O61" s="2"/>
      <c r="P61" s="2"/>
      <c r="Q61" s="2"/>
    </row>
    <row r="62" spans="1:17" ht="32.25" customHeight="1" x14ac:dyDescent="0.25">
      <c r="A62" s="128" t="s">
        <v>130</v>
      </c>
      <c r="B62" s="129"/>
      <c r="C62" s="129"/>
      <c r="D62" s="129"/>
      <c r="E62" s="129"/>
      <c r="F62" s="129"/>
      <c r="G62" s="130"/>
      <c r="H62" s="20" t="s">
        <v>118</v>
      </c>
      <c r="I62" s="20" t="s">
        <v>119</v>
      </c>
      <c r="J62" s="20" t="s">
        <v>120</v>
      </c>
      <c r="K62" s="2"/>
      <c r="L62" s="16"/>
      <c r="M62" s="7"/>
      <c r="N62" s="7"/>
      <c r="O62" s="7"/>
      <c r="P62" s="7"/>
      <c r="Q62" s="7"/>
    </row>
    <row r="63" spans="1:17" ht="23.25" customHeight="1" x14ac:dyDescent="0.25">
      <c r="A63" s="131"/>
      <c r="B63" s="132"/>
      <c r="C63" s="132"/>
      <c r="D63" s="132"/>
      <c r="E63" s="135" t="s">
        <v>279</v>
      </c>
      <c r="F63" s="136"/>
      <c r="G63" s="137"/>
      <c r="H63" s="21">
        <v>0</v>
      </c>
      <c r="I63" s="21">
        <v>5.6840000000000002</v>
      </c>
      <c r="J63" s="21">
        <f>H63+I63</f>
        <v>5.6840000000000002</v>
      </c>
      <c r="K63" s="2"/>
      <c r="L63" s="22">
        <f>31.666+17</f>
        <v>48.665999999999997</v>
      </c>
      <c r="M63" s="32">
        <f>L63/1000</f>
        <v>4.8665999999999994E-2</v>
      </c>
      <c r="N63" s="4"/>
      <c r="O63" s="7"/>
      <c r="P63" s="7"/>
      <c r="Q63" s="7"/>
    </row>
    <row r="64" spans="1:17" ht="24" customHeight="1" x14ac:dyDescent="0.25">
      <c r="A64" s="133"/>
      <c r="B64" s="134"/>
      <c r="C64" s="134"/>
      <c r="D64" s="134"/>
      <c r="E64" s="138" t="s">
        <v>280</v>
      </c>
      <c r="F64" s="139"/>
      <c r="G64" s="140"/>
      <c r="H64" s="36">
        <f>K81</f>
        <v>0</v>
      </c>
      <c r="I64" s="36">
        <f>L81</f>
        <v>4.8665999999999994E-2</v>
      </c>
      <c r="J64" s="36">
        <f>H64+I64</f>
        <v>4.8665999999999994E-2</v>
      </c>
      <c r="K64" s="2"/>
      <c r="L64" s="24"/>
      <c r="M64" s="24"/>
      <c r="N64" s="4"/>
      <c r="O64" s="7"/>
      <c r="P64" s="7"/>
      <c r="Q64" s="7"/>
    </row>
    <row r="65" spans="1:17" ht="16.5" customHeight="1" x14ac:dyDescent="0.25">
      <c r="A65" s="25"/>
      <c r="B65" s="7" t="s">
        <v>121</v>
      </c>
      <c r="C65" s="7"/>
      <c r="D65" s="7"/>
      <c r="E65" s="7"/>
      <c r="F65" s="7"/>
      <c r="G65" s="7"/>
      <c r="H65" s="7"/>
      <c r="I65" s="7"/>
      <c r="J65" s="26"/>
      <c r="K65" s="2"/>
      <c r="L65" s="4"/>
      <c r="M65" s="4"/>
      <c r="N65" s="4"/>
      <c r="O65" s="23" t="s">
        <v>122</v>
      </c>
      <c r="P65" s="23" t="s">
        <v>123</v>
      </c>
      <c r="Q65" s="7"/>
    </row>
    <row r="66" spans="1:17" ht="36.75" customHeight="1" x14ac:dyDescent="0.25">
      <c r="A66" s="141" t="s">
        <v>281</v>
      </c>
      <c r="B66" s="142"/>
      <c r="C66" s="142"/>
      <c r="D66" s="142"/>
      <c r="E66" s="142"/>
      <c r="F66" s="142"/>
      <c r="G66" s="142"/>
      <c r="H66" s="142"/>
      <c r="I66" s="142"/>
      <c r="J66" s="143"/>
      <c r="K66" s="2" t="s">
        <v>124</v>
      </c>
      <c r="L66" s="24"/>
      <c r="M66" s="27">
        <v>8.2000000000000003E-2</v>
      </c>
      <c r="N66" s="28">
        <v>0.61199999999999999</v>
      </c>
      <c r="O66" s="29">
        <f>M66+N66</f>
        <v>0.69399999999999995</v>
      </c>
      <c r="P66" s="29">
        <f>O66/J63*100</f>
        <v>12.209711470795213</v>
      </c>
      <c r="Q66" s="7"/>
    </row>
    <row r="67" spans="1:17" ht="25.5" customHeight="1" x14ac:dyDescent="0.25">
      <c r="A67" s="30"/>
      <c r="B67" s="31"/>
      <c r="C67" s="31"/>
      <c r="D67" s="31"/>
      <c r="E67" s="31"/>
      <c r="F67" s="31"/>
      <c r="G67" s="31"/>
      <c r="H67" s="144" t="s">
        <v>125</v>
      </c>
      <c r="I67" s="145"/>
      <c r="J67" s="146"/>
      <c r="K67" s="2"/>
      <c r="L67" s="4"/>
      <c r="M67" s="29">
        <f>H63+H64</f>
        <v>0</v>
      </c>
      <c r="N67" s="29">
        <f>I63+I64-N66-(2*0.018)-M66</f>
        <v>5.0026660000000005</v>
      </c>
      <c r="O67" s="7"/>
      <c r="P67" s="7"/>
      <c r="Q67" s="7"/>
    </row>
    <row r="68" spans="1:17" ht="33.75" customHeight="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4"/>
      <c r="M68" s="32">
        <f>M67/24</f>
        <v>0</v>
      </c>
      <c r="N68" s="32">
        <f>N67/24</f>
        <v>0.20844441666666669</v>
      </c>
      <c r="O68" s="23"/>
      <c r="P68" s="32">
        <f>M68+N68</f>
        <v>0.20844441666666669</v>
      </c>
      <c r="Q68" s="7"/>
    </row>
    <row r="69" spans="1:17" ht="15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7"/>
      <c r="M69" s="29">
        <f>M68*1000</f>
        <v>0</v>
      </c>
      <c r="N69" s="29">
        <f>N68*1000</f>
        <v>208.44441666666668</v>
      </c>
      <c r="O69" s="23"/>
      <c r="P69" s="29">
        <f>M69+N69</f>
        <v>208.44441666666668</v>
      </c>
      <c r="Q69" s="7"/>
    </row>
    <row r="70" spans="1:17" ht="15.75" customHeight="1" x14ac:dyDescent="0.25">
      <c r="A70" s="2"/>
      <c r="B70" s="2"/>
      <c r="C70" s="2"/>
      <c r="D70" s="2"/>
      <c r="E70" s="2"/>
      <c r="F70" s="2" t="s">
        <v>124</v>
      </c>
      <c r="G70" s="2"/>
      <c r="H70" s="2"/>
      <c r="I70" s="2"/>
      <c r="J70" s="2"/>
      <c r="K70" s="2"/>
      <c r="L70" s="2"/>
      <c r="M70" s="34"/>
      <c r="N70" s="34"/>
      <c r="O70" s="2"/>
      <c r="P70" s="2"/>
      <c r="Q70" s="2"/>
    </row>
    <row r="71" spans="1:17" ht="15.75" customHeight="1" x14ac:dyDescent="0.25">
      <c r="A71" s="126"/>
      <c r="B71" s="127"/>
      <c r="C71" s="127"/>
      <c r="D71" s="127"/>
      <c r="E71" s="96"/>
      <c r="F71" s="2"/>
      <c r="G71" s="2"/>
      <c r="H71" s="2"/>
      <c r="I71" s="2"/>
      <c r="J71" s="96"/>
      <c r="K71" s="2"/>
      <c r="L71" s="2"/>
      <c r="M71" s="2"/>
      <c r="N71" s="2"/>
      <c r="O71" s="2"/>
      <c r="P71" s="2"/>
      <c r="Q71" s="2"/>
    </row>
    <row r="72" spans="1:17" ht="15.75" customHeight="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</row>
    <row r="73" spans="1:17" ht="15.75" customHeight="1" x14ac:dyDescent="0.25">
      <c r="A73" s="2"/>
      <c r="B73" s="2"/>
      <c r="C73" s="2"/>
      <c r="D73" s="2"/>
      <c r="E73" s="33"/>
      <c r="F73" s="2"/>
      <c r="G73" s="2"/>
      <c r="H73" s="2"/>
      <c r="I73" s="2"/>
      <c r="J73" s="2"/>
      <c r="K73" s="16"/>
      <c r="L73" s="16"/>
      <c r="M73" s="2"/>
      <c r="N73" s="2"/>
      <c r="O73" s="2"/>
      <c r="P73" s="2"/>
      <c r="Q73" s="2"/>
    </row>
    <row r="74" spans="1:17" ht="15.75" customHeight="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16"/>
      <c r="L74" s="16"/>
      <c r="M74" s="2"/>
      <c r="N74" s="2"/>
      <c r="O74" s="2"/>
      <c r="P74" s="2"/>
      <c r="Q74" s="2"/>
    </row>
    <row r="75" spans="1:17" ht="15.7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16"/>
      <c r="L75" s="16"/>
      <c r="M75" s="2"/>
      <c r="N75" s="2"/>
      <c r="O75" s="2"/>
      <c r="P75" s="2"/>
      <c r="Q75" s="2"/>
    </row>
    <row r="76" spans="1:17" ht="15.7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</row>
    <row r="77" spans="1:17" ht="15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 ht="15.7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17" ht="15.7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3" t="s">
        <v>126</v>
      </c>
      <c r="L79" s="23" t="s">
        <v>127</v>
      </c>
      <c r="M79" s="23" t="s">
        <v>128</v>
      </c>
      <c r="N79" s="23" t="s">
        <v>129</v>
      </c>
      <c r="O79" s="2"/>
      <c r="P79" s="2"/>
      <c r="Q79" s="2"/>
    </row>
    <row r="80" spans="1:17" ht="15.7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9">
        <v>0</v>
      </c>
      <c r="L80" s="29">
        <v>5.0999999999999997E-2</v>
      </c>
      <c r="M80" s="32">
        <f>K80+L80</f>
        <v>5.0999999999999997E-2</v>
      </c>
      <c r="N80" s="32">
        <f>M80-M63</f>
        <v>2.3340000000000027E-3</v>
      </c>
      <c r="O80" s="2"/>
      <c r="P80" s="2"/>
      <c r="Q80" s="2"/>
    </row>
    <row r="81" spans="1:17" ht="15.7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35">
        <v>0</v>
      </c>
      <c r="L81" s="35">
        <f>L80-N80</f>
        <v>4.8665999999999994E-2</v>
      </c>
      <c r="M81" s="32">
        <f>K81+L81</f>
        <v>4.8665999999999994E-2</v>
      </c>
      <c r="N81" s="32">
        <f>N80/2</f>
        <v>1.1670000000000014E-3</v>
      </c>
      <c r="O81" s="2"/>
      <c r="P81" s="2"/>
      <c r="Q81" s="2"/>
    </row>
    <row r="82" spans="1:17" ht="15.7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</row>
    <row r="83" spans="1:17" ht="15.7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1:17" ht="15.7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1:17" ht="15.7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1:17" ht="15.7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1:17" ht="15.7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1:17" ht="15.7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1:17" ht="15.7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1:17" ht="15.7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1:17" ht="15.7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1:17" ht="15.7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1:17" ht="15.7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1:17" ht="15.7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1:17" ht="15.7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1:17" ht="15.7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1:17" ht="15.7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1:17" ht="15.7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1:17" ht="15.7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spans="1:17" ht="15.7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</sheetData>
  <mergeCells count="37">
    <mergeCell ref="L11:L12"/>
    <mergeCell ref="M11:N11"/>
    <mergeCell ref="A61:D61"/>
    <mergeCell ref="E61:J61"/>
    <mergeCell ref="A71:D71"/>
    <mergeCell ref="A62:G62"/>
    <mergeCell ref="A63:D64"/>
    <mergeCell ref="E63:G63"/>
    <mergeCell ref="E64:G64"/>
    <mergeCell ref="A66:J66"/>
    <mergeCell ref="H67:J67"/>
    <mergeCell ref="A9:B9"/>
    <mergeCell ref="C9:J9"/>
    <mergeCell ref="A10:B10"/>
    <mergeCell ref="C10:J10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A6:B6"/>
    <mergeCell ref="C6:J6"/>
    <mergeCell ref="A7:B7"/>
    <mergeCell ref="C7:J7"/>
    <mergeCell ref="A8:B8"/>
    <mergeCell ref="C8:J8"/>
    <mergeCell ref="A1:J1"/>
    <mergeCell ref="A2:J2"/>
    <mergeCell ref="A3:J3"/>
    <mergeCell ref="A4:J4"/>
    <mergeCell ref="A5:B5"/>
    <mergeCell ref="C5:J5"/>
  </mergeCell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0"/>
  <sheetViews>
    <sheetView topLeftCell="A19" workbookViewId="0">
      <selection activeCell="L11" sqref="L11:N38"/>
    </sheetView>
  </sheetViews>
  <sheetFormatPr defaultColWidth="14.42578125" defaultRowHeight="15" x14ac:dyDescent="0.25"/>
  <cols>
    <col min="1" max="1" width="10.5703125" style="99" customWidth="1"/>
    <col min="2" max="2" width="18.5703125" style="99" customWidth="1"/>
    <col min="3" max="4" width="12.7109375" style="99" customWidth="1"/>
    <col min="5" max="5" width="14.7109375" style="99" customWidth="1"/>
    <col min="6" max="6" width="12.42578125" style="99" customWidth="1"/>
    <col min="7" max="7" width="15.140625" style="99" customWidth="1"/>
    <col min="8" max="9" width="12.7109375" style="99" customWidth="1"/>
    <col min="10" max="10" width="15" style="99" customWidth="1"/>
    <col min="11" max="11" width="9.140625" style="99" customWidth="1"/>
    <col min="12" max="12" width="13" style="99" customWidth="1"/>
    <col min="13" max="13" width="12.7109375" style="99" customWidth="1"/>
    <col min="14" max="14" width="14.28515625" style="99" customWidth="1"/>
    <col min="15" max="15" width="7.85546875" style="99" customWidth="1"/>
    <col min="16" max="17" width="9.140625" style="99" customWidth="1"/>
    <col min="18" max="16384" width="14.42578125" style="99"/>
  </cols>
  <sheetData>
    <row r="1" spans="1:17" ht="24" x14ac:dyDescent="0.4">
      <c r="A1" s="101" t="s">
        <v>0</v>
      </c>
      <c r="B1" s="102"/>
      <c r="C1" s="102"/>
      <c r="D1" s="102"/>
      <c r="E1" s="102"/>
      <c r="F1" s="102"/>
      <c r="G1" s="102"/>
      <c r="H1" s="102"/>
      <c r="I1" s="102"/>
      <c r="J1" s="103"/>
      <c r="K1" s="1"/>
      <c r="L1" s="2"/>
      <c r="M1" s="2"/>
      <c r="N1" s="2"/>
      <c r="O1" s="3"/>
      <c r="P1" s="4" t="s">
        <v>1</v>
      </c>
      <c r="Q1" s="2"/>
    </row>
    <row r="2" spans="1:17" ht="18.75" x14ac:dyDescent="0.3">
      <c r="A2" s="104" t="s">
        <v>2</v>
      </c>
      <c r="B2" s="102"/>
      <c r="C2" s="102"/>
      <c r="D2" s="102"/>
      <c r="E2" s="102"/>
      <c r="F2" s="102"/>
      <c r="G2" s="102"/>
      <c r="H2" s="102"/>
      <c r="I2" s="102"/>
      <c r="J2" s="103"/>
      <c r="K2" s="2"/>
      <c r="L2" s="2"/>
      <c r="M2" s="2"/>
      <c r="N2" s="2"/>
      <c r="O2" s="5"/>
      <c r="P2" s="4" t="s">
        <v>3</v>
      </c>
      <c r="Q2" s="2"/>
    </row>
    <row r="3" spans="1:17" ht="18.75" customHeight="1" x14ac:dyDescent="0.25">
      <c r="A3" s="105" t="s">
        <v>282</v>
      </c>
      <c r="B3" s="106"/>
      <c r="C3" s="106"/>
      <c r="D3" s="106"/>
      <c r="E3" s="106"/>
      <c r="F3" s="106"/>
      <c r="G3" s="106"/>
      <c r="H3" s="106"/>
      <c r="I3" s="106"/>
      <c r="J3" s="107"/>
      <c r="K3" s="6"/>
      <c r="L3" s="6"/>
      <c r="N3" s="6"/>
      <c r="O3" s="6"/>
      <c r="P3" s="6"/>
      <c r="Q3" s="6"/>
    </row>
    <row r="4" spans="1:17" ht="24" x14ac:dyDescent="0.4">
      <c r="A4" s="101" t="s">
        <v>4</v>
      </c>
      <c r="B4" s="102"/>
      <c r="C4" s="102"/>
      <c r="D4" s="102"/>
      <c r="E4" s="102"/>
      <c r="F4" s="102"/>
      <c r="G4" s="102"/>
      <c r="H4" s="102"/>
      <c r="I4" s="102"/>
      <c r="J4" s="103"/>
      <c r="K4" s="2"/>
      <c r="L4" s="2"/>
      <c r="M4" s="6"/>
      <c r="N4" s="2"/>
      <c r="O4" s="2"/>
      <c r="P4" s="2"/>
      <c r="Q4" s="2"/>
    </row>
    <row r="5" spans="1:17" x14ac:dyDescent="0.25">
      <c r="A5" s="108" t="s">
        <v>5</v>
      </c>
      <c r="B5" s="103"/>
      <c r="C5" s="109" t="s">
        <v>6</v>
      </c>
      <c r="D5" s="102"/>
      <c r="E5" s="102"/>
      <c r="F5" s="102"/>
      <c r="G5" s="102"/>
      <c r="H5" s="102"/>
      <c r="I5" s="102"/>
      <c r="J5" s="103"/>
      <c r="K5" s="2"/>
      <c r="L5" s="2"/>
      <c r="M5" s="2"/>
      <c r="N5" s="2"/>
      <c r="O5" s="2"/>
      <c r="P5" s="2"/>
      <c r="Q5" s="2"/>
    </row>
    <row r="6" spans="1:17" ht="45" customHeight="1" x14ac:dyDescent="0.25">
      <c r="A6" s="110" t="s">
        <v>7</v>
      </c>
      <c r="B6" s="103"/>
      <c r="C6" s="111" t="s">
        <v>8</v>
      </c>
      <c r="D6" s="102"/>
      <c r="E6" s="102"/>
      <c r="F6" s="102"/>
      <c r="G6" s="102"/>
      <c r="H6" s="102"/>
      <c r="I6" s="102"/>
      <c r="J6" s="103"/>
      <c r="K6" s="2"/>
      <c r="L6" s="2"/>
      <c r="M6" s="2"/>
      <c r="N6" s="2"/>
      <c r="O6" s="2"/>
      <c r="P6" s="2"/>
      <c r="Q6" s="2"/>
    </row>
    <row r="7" spans="1:17" x14ac:dyDescent="0.25">
      <c r="A7" s="110" t="s">
        <v>9</v>
      </c>
      <c r="B7" s="103"/>
      <c r="C7" s="112" t="s">
        <v>10</v>
      </c>
      <c r="D7" s="102"/>
      <c r="E7" s="102"/>
      <c r="F7" s="102"/>
      <c r="G7" s="102"/>
      <c r="H7" s="102"/>
      <c r="I7" s="102"/>
      <c r="J7" s="103"/>
      <c r="K7" s="2"/>
      <c r="L7" s="2"/>
      <c r="M7" s="2"/>
      <c r="N7" s="2"/>
      <c r="O7" s="2"/>
      <c r="P7" s="2"/>
      <c r="Q7" s="2"/>
    </row>
    <row r="8" spans="1:17" x14ac:dyDescent="0.25">
      <c r="A8" s="110" t="s">
        <v>11</v>
      </c>
      <c r="B8" s="103"/>
      <c r="C8" s="112" t="s">
        <v>12</v>
      </c>
      <c r="D8" s="102"/>
      <c r="E8" s="102"/>
      <c r="F8" s="102"/>
      <c r="G8" s="102"/>
      <c r="H8" s="102"/>
      <c r="I8" s="102"/>
      <c r="J8" s="103"/>
      <c r="K8" s="2"/>
      <c r="L8" s="2"/>
      <c r="M8" s="2"/>
      <c r="N8" s="2"/>
      <c r="O8" s="2"/>
      <c r="P8" s="2"/>
      <c r="Q8" s="2"/>
    </row>
    <row r="9" spans="1:17" x14ac:dyDescent="0.25">
      <c r="A9" s="113" t="s">
        <v>13</v>
      </c>
      <c r="B9" s="103"/>
      <c r="C9" s="114" t="s">
        <v>286</v>
      </c>
      <c r="D9" s="115"/>
      <c r="E9" s="115"/>
      <c r="F9" s="115"/>
      <c r="G9" s="115"/>
      <c r="H9" s="115"/>
      <c r="I9" s="115"/>
      <c r="J9" s="116"/>
      <c r="K9" s="6"/>
      <c r="L9" s="6"/>
      <c r="M9" s="6"/>
      <c r="N9" s="6"/>
      <c r="O9" s="6"/>
      <c r="P9" s="6"/>
      <c r="Q9" s="6"/>
    </row>
    <row r="10" spans="1:17" x14ac:dyDescent="0.25">
      <c r="A10" s="110" t="s">
        <v>14</v>
      </c>
      <c r="B10" s="103"/>
      <c r="C10" s="114"/>
      <c r="D10" s="115"/>
      <c r="E10" s="115"/>
      <c r="F10" s="115"/>
      <c r="G10" s="115"/>
      <c r="H10" s="115"/>
      <c r="I10" s="115"/>
      <c r="J10" s="116"/>
      <c r="K10" s="2"/>
      <c r="L10" s="2"/>
      <c r="M10" s="2"/>
      <c r="N10" s="2"/>
      <c r="O10" s="2"/>
      <c r="P10" s="2"/>
      <c r="Q10" s="2"/>
    </row>
    <row r="11" spans="1:17" ht="33" customHeight="1" x14ac:dyDescent="0.25">
      <c r="A11" s="117" t="s">
        <v>15</v>
      </c>
      <c r="B11" s="117" t="s">
        <v>16</v>
      </c>
      <c r="C11" s="119" t="s">
        <v>17</v>
      </c>
      <c r="D11" s="119" t="s">
        <v>18</v>
      </c>
      <c r="E11" s="117" t="s">
        <v>19</v>
      </c>
      <c r="F11" s="117" t="s">
        <v>15</v>
      </c>
      <c r="G11" s="117" t="s">
        <v>16</v>
      </c>
      <c r="H11" s="119" t="s">
        <v>17</v>
      </c>
      <c r="I11" s="119" t="s">
        <v>18</v>
      </c>
      <c r="J11" s="117" t="s">
        <v>19</v>
      </c>
      <c r="K11" s="2"/>
      <c r="L11" s="147" t="s">
        <v>16</v>
      </c>
      <c r="M11" s="148" t="s">
        <v>287</v>
      </c>
      <c r="N11" s="148"/>
      <c r="O11" s="2"/>
      <c r="P11" s="2"/>
      <c r="Q11" s="2"/>
    </row>
    <row r="12" spans="1:17" ht="13.5" customHeight="1" x14ac:dyDescent="0.25">
      <c r="A12" s="118"/>
      <c r="B12" s="118"/>
      <c r="C12" s="118"/>
      <c r="D12" s="118"/>
      <c r="E12" s="118"/>
      <c r="F12" s="118"/>
      <c r="G12" s="118"/>
      <c r="H12" s="118"/>
      <c r="I12" s="118"/>
      <c r="J12" s="118"/>
      <c r="K12" s="2"/>
      <c r="L12" s="147"/>
      <c r="M12" s="7" t="s">
        <v>17</v>
      </c>
      <c r="N12" s="2" t="s">
        <v>18</v>
      </c>
      <c r="O12" s="2"/>
      <c r="P12" s="2"/>
      <c r="Q12" s="2"/>
    </row>
    <row r="13" spans="1:17" x14ac:dyDescent="0.25">
      <c r="A13" s="8">
        <v>1</v>
      </c>
      <c r="B13" s="9" t="s">
        <v>20</v>
      </c>
      <c r="C13" s="37">
        <v>0</v>
      </c>
      <c r="D13" s="10">
        <v>210</v>
      </c>
      <c r="E13" s="11">
        <f t="shared" ref="E13:E60" si="0">SUM(C13,D13)</f>
        <v>210</v>
      </c>
      <c r="F13" s="8">
        <v>49</v>
      </c>
      <c r="G13" s="12" t="s">
        <v>21</v>
      </c>
      <c r="H13" s="37">
        <v>0</v>
      </c>
      <c r="I13" s="10">
        <v>210</v>
      </c>
      <c r="J13" s="8">
        <f t="shared" ref="J13:J60" si="1">SUM(H13,I13)</f>
        <v>210</v>
      </c>
      <c r="K13" s="2"/>
      <c r="L13" s="2"/>
      <c r="M13" s="7"/>
      <c r="N13" s="7"/>
      <c r="O13" s="2"/>
      <c r="P13" s="2"/>
      <c r="Q13" s="2"/>
    </row>
    <row r="14" spans="1:17" x14ac:dyDescent="0.25">
      <c r="A14" s="8">
        <f t="shared" ref="A14:A36" si="2">A13+1</f>
        <v>2</v>
      </c>
      <c r="B14" s="9" t="s">
        <v>22</v>
      </c>
      <c r="C14" s="37">
        <v>0</v>
      </c>
      <c r="D14" s="10">
        <v>210</v>
      </c>
      <c r="E14" s="11">
        <f t="shared" si="0"/>
        <v>210</v>
      </c>
      <c r="F14" s="8">
        <f t="shared" ref="F14:F36" si="3">F13+1</f>
        <v>50</v>
      </c>
      <c r="G14" s="12" t="s">
        <v>23</v>
      </c>
      <c r="H14" s="37">
        <v>0</v>
      </c>
      <c r="I14" s="10">
        <v>210</v>
      </c>
      <c r="J14" s="8">
        <f t="shared" si="1"/>
        <v>210</v>
      </c>
      <c r="K14" s="2"/>
      <c r="L14" s="2" t="s">
        <v>20</v>
      </c>
      <c r="M14" s="7">
        <f>AVERAGE(C13:C16)</f>
        <v>0</v>
      </c>
      <c r="N14" s="7">
        <f>AVERAGE(D13:D16)</f>
        <v>210</v>
      </c>
      <c r="O14" s="2"/>
      <c r="P14" s="2"/>
      <c r="Q14" s="2"/>
    </row>
    <row r="15" spans="1:17" x14ac:dyDescent="0.25">
      <c r="A15" s="8">
        <f t="shared" si="2"/>
        <v>3</v>
      </c>
      <c r="B15" s="9" t="s">
        <v>24</v>
      </c>
      <c r="C15" s="37">
        <v>0</v>
      </c>
      <c r="D15" s="10">
        <v>210</v>
      </c>
      <c r="E15" s="11">
        <f t="shared" si="0"/>
        <v>210</v>
      </c>
      <c r="F15" s="8">
        <f t="shared" si="3"/>
        <v>51</v>
      </c>
      <c r="G15" s="12" t="s">
        <v>25</v>
      </c>
      <c r="H15" s="37">
        <v>0</v>
      </c>
      <c r="I15" s="10">
        <v>210</v>
      </c>
      <c r="J15" s="8">
        <f t="shared" si="1"/>
        <v>210</v>
      </c>
      <c r="K15" s="2"/>
      <c r="L15" s="2" t="s">
        <v>28</v>
      </c>
      <c r="M15" s="7">
        <f>AVERAGE(C17:C20)</f>
        <v>0</v>
      </c>
      <c r="N15" s="7">
        <f>AVERAGE(D17:D20)</f>
        <v>210</v>
      </c>
      <c r="O15" s="2"/>
      <c r="P15" s="2"/>
      <c r="Q15" s="2"/>
    </row>
    <row r="16" spans="1:17" x14ac:dyDescent="0.25">
      <c r="A16" s="8">
        <f t="shared" si="2"/>
        <v>4</v>
      </c>
      <c r="B16" s="9" t="s">
        <v>26</v>
      </c>
      <c r="C16" s="37">
        <v>0</v>
      </c>
      <c r="D16" s="10">
        <v>210</v>
      </c>
      <c r="E16" s="11">
        <f t="shared" si="0"/>
        <v>210</v>
      </c>
      <c r="F16" s="8">
        <f t="shared" si="3"/>
        <v>52</v>
      </c>
      <c r="G16" s="12" t="s">
        <v>27</v>
      </c>
      <c r="H16" s="37">
        <v>0</v>
      </c>
      <c r="I16" s="10">
        <v>210</v>
      </c>
      <c r="J16" s="8">
        <f t="shared" si="1"/>
        <v>210</v>
      </c>
      <c r="K16" s="2"/>
      <c r="L16" s="2" t="s">
        <v>36</v>
      </c>
      <c r="M16" s="7">
        <f>AVERAGE(C21:C24)</f>
        <v>0</v>
      </c>
      <c r="N16" s="7">
        <f>AVERAGE(D21:D24)</f>
        <v>210</v>
      </c>
      <c r="O16" s="2"/>
      <c r="P16" s="2"/>
      <c r="Q16" s="2"/>
    </row>
    <row r="17" spans="1:17" x14ac:dyDescent="0.25">
      <c r="A17" s="8">
        <f t="shared" si="2"/>
        <v>5</v>
      </c>
      <c r="B17" s="9" t="s">
        <v>28</v>
      </c>
      <c r="C17" s="37">
        <v>0</v>
      </c>
      <c r="D17" s="10">
        <v>210</v>
      </c>
      <c r="E17" s="11">
        <f t="shared" si="0"/>
        <v>210</v>
      </c>
      <c r="F17" s="8">
        <f t="shared" si="3"/>
        <v>53</v>
      </c>
      <c r="G17" s="12" t="s">
        <v>29</v>
      </c>
      <c r="H17" s="37">
        <v>0</v>
      </c>
      <c r="I17" s="10">
        <v>210</v>
      </c>
      <c r="J17" s="8">
        <f t="shared" si="1"/>
        <v>210</v>
      </c>
      <c r="K17" s="2"/>
      <c r="L17" s="2" t="s">
        <v>44</v>
      </c>
      <c r="M17" s="7">
        <f>AVERAGE(C25:C28)</f>
        <v>0</v>
      </c>
      <c r="N17" s="7">
        <f>AVERAGE(D25:D28)</f>
        <v>210</v>
      </c>
      <c r="O17" s="2"/>
      <c r="P17" s="2"/>
      <c r="Q17" s="2"/>
    </row>
    <row r="18" spans="1:17" x14ac:dyDescent="0.25">
      <c r="A18" s="8">
        <f t="shared" si="2"/>
        <v>6</v>
      </c>
      <c r="B18" s="9" t="s">
        <v>30</v>
      </c>
      <c r="C18" s="37">
        <v>0</v>
      </c>
      <c r="D18" s="10">
        <v>210</v>
      </c>
      <c r="E18" s="11">
        <f t="shared" si="0"/>
        <v>210</v>
      </c>
      <c r="F18" s="8">
        <f t="shared" si="3"/>
        <v>54</v>
      </c>
      <c r="G18" s="12" t="s">
        <v>31</v>
      </c>
      <c r="H18" s="37">
        <v>0</v>
      </c>
      <c r="I18" s="10">
        <v>210</v>
      </c>
      <c r="J18" s="8">
        <f t="shared" si="1"/>
        <v>210</v>
      </c>
      <c r="K18" s="2"/>
      <c r="L18" s="2" t="s">
        <v>52</v>
      </c>
      <c r="M18" s="7">
        <f>AVERAGE(C29:C32)</f>
        <v>0</v>
      </c>
      <c r="N18" s="7">
        <f>AVERAGE(D29:D32)</f>
        <v>210</v>
      </c>
      <c r="O18" s="2"/>
      <c r="P18" s="2"/>
      <c r="Q18" s="2"/>
    </row>
    <row r="19" spans="1:17" x14ac:dyDescent="0.25">
      <c r="A19" s="8">
        <f t="shared" si="2"/>
        <v>7</v>
      </c>
      <c r="B19" s="9" t="s">
        <v>32</v>
      </c>
      <c r="C19" s="37">
        <v>0</v>
      </c>
      <c r="D19" s="10">
        <v>210</v>
      </c>
      <c r="E19" s="11">
        <f t="shared" si="0"/>
        <v>210</v>
      </c>
      <c r="F19" s="8">
        <f t="shared" si="3"/>
        <v>55</v>
      </c>
      <c r="G19" s="12" t="s">
        <v>33</v>
      </c>
      <c r="H19" s="37">
        <v>0</v>
      </c>
      <c r="I19" s="10">
        <v>210</v>
      </c>
      <c r="J19" s="8">
        <f t="shared" si="1"/>
        <v>210</v>
      </c>
      <c r="K19" s="2"/>
      <c r="L19" s="2" t="s">
        <v>60</v>
      </c>
      <c r="M19" s="7">
        <f>AVERAGE(C33:C36)</f>
        <v>0</v>
      </c>
      <c r="N19" s="7">
        <f>AVERAGE(D33:D36)</f>
        <v>210</v>
      </c>
      <c r="O19" s="2"/>
      <c r="P19" s="2"/>
      <c r="Q19" s="2"/>
    </row>
    <row r="20" spans="1:17" x14ac:dyDescent="0.25">
      <c r="A20" s="8">
        <f t="shared" si="2"/>
        <v>8</v>
      </c>
      <c r="B20" s="9" t="s">
        <v>34</v>
      </c>
      <c r="C20" s="37">
        <v>0</v>
      </c>
      <c r="D20" s="10">
        <v>210</v>
      </c>
      <c r="E20" s="11">
        <f t="shared" si="0"/>
        <v>210</v>
      </c>
      <c r="F20" s="8">
        <f t="shared" si="3"/>
        <v>56</v>
      </c>
      <c r="G20" s="12" t="s">
        <v>35</v>
      </c>
      <c r="H20" s="37">
        <v>0</v>
      </c>
      <c r="I20" s="10">
        <v>210</v>
      </c>
      <c r="J20" s="8">
        <f t="shared" si="1"/>
        <v>210</v>
      </c>
      <c r="K20" s="2"/>
      <c r="L20" s="2" t="s">
        <v>68</v>
      </c>
      <c r="M20" s="7">
        <f>AVERAGE(C37:C40)</f>
        <v>0</v>
      </c>
      <c r="N20" s="7">
        <f>AVERAGE(D37:D40)</f>
        <v>210</v>
      </c>
      <c r="O20" s="2"/>
      <c r="P20" s="2"/>
      <c r="Q20" s="2"/>
    </row>
    <row r="21" spans="1:17" ht="15.75" customHeight="1" x14ac:dyDescent="0.25">
      <c r="A21" s="8">
        <f t="shared" si="2"/>
        <v>9</v>
      </c>
      <c r="B21" s="9" t="s">
        <v>36</v>
      </c>
      <c r="C21" s="37">
        <v>0</v>
      </c>
      <c r="D21" s="10">
        <v>210</v>
      </c>
      <c r="E21" s="11">
        <f t="shared" si="0"/>
        <v>210</v>
      </c>
      <c r="F21" s="8">
        <f t="shared" si="3"/>
        <v>57</v>
      </c>
      <c r="G21" s="12" t="s">
        <v>37</v>
      </c>
      <c r="H21" s="37">
        <v>0</v>
      </c>
      <c r="I21" s="10">
        <v>210</v>
      </c>
      <c r="J21" s="8">
        <f t="shared" si="1"/>
        <v>210</v>
      </c>
      <c r="K21" s="2"/>
      <c r="L21" s="2" t="s">
        <v>76</v>
      </c>
      <c r="M21" s="7">
        <f>AVERAGE(C41:C44)</f>
        <v>0</v>
      </c>
      <c r="N21" s="7">
        <f>AVERAGE(D41:D44)</f>
        <v>210</v>
      </c>
      <c r="O21" s="2"/>
      <c r="P21" s="2"/>
      <c r="Q21" s="2"/>
    </row>
    <row r="22" spans="1:17" ht="15.75" customHeight="1" x14ac:dyDescent="0.25">
      <c r="A22" s="8">
        <f t="shared" si="2"/>
        <v>10</v>
      </c>
      <c r="B22" s="9" t="s">
        <v>38</v>
      </c>
      <c r="C22" s="37">
        <v>0</v>
      </c>
      <c r="D22" s="10">
        <v>210</v>
      </c>
      <c r="E22" s="11">
        <f t="shared" si="0"/>
        <v>210</v>
      </c>
      <c r="F22" s="8">
        <f t="shared" si="3"/>
        <v>58</v>
      </c>
      <c r="G22" s="12" t="s">
        <v>39</v>
      </c>
      <c r="H22" s="37">
        <v>0</v>
      </c>
      <c r="I22" s="10">
        <v>210</v>
      </c>
      <c r="J22" s="8">
        <f t="shared" si="1"/>
        <v>210</v>
      </c>
      <c r="K22" s="2"/>
      <c r="L22" s="2" t="s">
        <v>84</v>
      </c>
      <c r="M22" s="7">
        <f>AVERAGE(C45:C48)</f>
        <v>0</v>
      </c>
      <c r="N22" s="7">
        <f>AVERAGE(D45:D48)</f>
        <v>210</v>
      </c>
      <c r="O22" s="2"/>
      <c r="P22" s="2"/>
      <c r="Q22" s="2"/>
    </row>
    <row r="23" spans="1:17" ht="15.75" customHeight="1" x14ac:dyDescent="0.25">
      <c r="A23" s="8">
        <f t="shared" si="2"/>
        <v>11</v>
      </c>
      <c r="B23" s="9" t="s">
        <v>40</v>
      </c>
      <c r="C23" s="37">
        <v>0</v>
      </c>
      <c r="D23" s="10">
        <v>210</v>
      </c>
      <c r="E23" s="11">
        <f t="shared" si="0"/>
        <v>210</v>
      </c>
      <c r="F23" s="8">
        <f t="shared" si="3"/>
        <v>59</v>
      </c>
      <c r="G23" s="12" t="s">
        <v>41</v>
      </c>
      <c r="H23" s="37">
        <v>0</v>
      </c>
      <c r="I23" s="10">
        <v>210</v>
      </c>
      <c r="J23" s="8">
        <f t="shared" si="1"/>
        <v>210</v>
      </c>
      <c r="K23" s="2"/>
      <c r="L23" s="2" t="s">
        <v>92</v>
      </c>
      <c r="M23" s="7">
        <f>AVERAGE(C49:C52)</f>
        <v>0</v>
      </c>
      <c r="N23" s="7">
        <f>AVERAGE(D49:D52)</f>
        <v>210</v>
      </c>
      <c r="O23" s="2"/>
      <c r="P23" s="2"/>
      <c r="Q23" s="2"/>
    </row>
    <row r="24" spans="1:17" ht="15.75" customHeight="1" x14ac:dyDescent="0.25">
      <c r="A24" s="8">
        <f t="shared" si="2"/>
        <v>12</v>
      </c>
      <c r="B24" s="9" t="s">
        <v>42</v>
      </c>
      <c r="C24" s="37">
        <v>0</v>
      </c>
      <c r="D24" s="10">
        <v>210</v>
      </c>
      <c r="E24" s="11">
        <f t="shared" si="0"/>
        <v>210</v>
      </c>
      <c r="F24" s="8">
        <f t="shared" si="3"/>
        <v>60</v>
      </c>
      <c r="G24" s="12" t="s">
        <v>43</v>
      </c>
      <c r="H24" s="37">
        <v>0</v>
      </c>
      <c r="I24" s="10">
        <v>210</v>
      </c>
      <c r="J24" s="8">
        <f t="shared" si="1"/>
        <v>210</v>
      </c>
      <c r="K24" s="2"/>
      <c r="L24" s="13" t="s">
        <v>100</v>
      </c>
      <c r="M24" s="7">
        <f>AVERAGE(C53:C56)</f>
        <v>0</v>
      </c>
      <c r="N24" s="7">
        <f>AVERAGE(D53:D56)</f>
        <v>210</v>
      </c>
      <c r="O24" s="2"/>
      <c r="P24" s="2"/>
      <c r="Q24" s="2"/>
    </row>
    <row r="25" spans="1:17" ht="15.75" customHeight="1" x14ac:dyDescent="0.25">
      <c r="A25" s="8">
        <f t="shared" si="2"/>
        <v>13</v>
      </c>
      <c r="B25" s="9" t="s">
        <v>44</v>
      </c>
      <c r="C25" s="37">
        <v>0</v>
      </c>
      <c r="D25" s="10">
        <v>210</v>
      </c>
      <c r="E25" s="11">
        <f t="shared" si="0"/>
        <v>210</v>
      </c>
      <c r="F25" s="8">
        <f t="shared" si="3"/>
        <v>61</v>
      </c>
      <c r="G25" s="12" t="s">
        <v>45</v>
      </c>
      <c r="H25" s="37">
        <v>0</v>
      </c>
      <c r="I25" s="10">
        <v>210</v>
      </c>
      <c r="J25" s="8">
        <f t="shared" si="1"/>
        <v>210</v>
      </c>
      <c r="K25" s="2"/>
      <c r="L25" s="16" t="s">
        <v>108</v>
      </c>
      <c r="M25" s="7">
        <f>AVERAGE(C57:C60)</f>
        <v>0</v>
      </c>
      <c r="N25" s="7">
        <f>AVERAGE(D57:D60)</f>
        <v>210</v>
      </c>
      <c r="O25" s="2"/>
      <c r="P25" s="2"/>
      <c r="Q25" s="2"/>
    </row>
    <row r="26" spans="1:17" ht="15.75" customHeight="1" x14ac:dyDescent="0.25">
      <c r="A26" s="8">
        <f t="shared" si="2"/>
        <v>14</v>
      </c>
      <c r="B26" s="9" t="s">
        <v>46</v>
      </c>
      <c r="C26" s="37">
        <v>0</v>
      </c>
      <c r="D26" s="10">
        <v>210</v>
      </c>
      <c r="E26" s="11">
        <f t="shared" si="0"/>
        <v>210</v>
      </c>
      <c r="F26" s="8">
        <f t="shared" si="3"/>
        <v>62</v>
      </c>
      <c r="G26" s="12" t="s">
        <v>47</v>
      </c>
      <c r="H26" s="37">
        <v>0</v>
      </c>
      <c r="I26" s="10">
        <v>210</v>
      </c>
      <c r="J26" s="8">
        <f t="shared" si="1"/>
        <v>210</v>
      </c>
      <c r="K26" s="2"/>
      <c r="L26" s="16" t="s">
        <v>21</v>
      </c>
      <c r="M26" s="7">
        <f>AVERAGE(H13:H16)</f>
        <v>0</v>
      </c>
      <c r="N26" s="7">
        <f>AVERAGE(I13:I16)</f>
        <v>210</v>
      </c>
      <c r="O26" s="2"/>
      <c r="P26" s="2"/>
      <c r="Q26" s="2"/>
    </row>
    <row r="27" spans="1:17" ht="15.75" customHeight="1" x14ac:dyDescent="0.25">
      <c r="A27" s="8">
        <f t="shared" si="2"/>
        <v>15</v>
      </c>
      <c r="B27" s="9" t="s">
        <v>48</v>
      </c>
      <c r="C27" s="37">
        <v>0</v>
      </c>
      <c r="D27" s="10">
        <v>210</v>
      </c>
      <c r="E27" s="11">
        <f t="shared" si="0"/>
        <v>210</v>
      </c>
      <c r="F27" s="8">
        <f t="shared" si="3"/>
        <v>63</v>
      </c>
      <c r="G27" s="12" t="s">
        <v>49</v>
      </c>
      <c r="H27" s="37">
        <v>0</v>
      </c>
      <c r="I27" s="10">
        <v>210</v>
      </c>
      <c r="J27" s="8">
        <f t="shared" si="1"/>
        <v>210</v>
      </c>
      <c r="K27" s="2"/>
      <c r="L27" s="24" t="s">
        <v>29</v>
      </c>
      <c r="M27" s="7">
        <f>AVERAGE(H17:H20)</f>
        <v>0</v>
      </c>
      <c r="N27" s="7">
        <f>AVERAGE(I17:I20)</f>
        <v>210</v>
      </c>
      <c r="O27" s="2"/>
      <c r="P27" s="2"/>
      <c r="Q27" s="2"/>
    </row>
    <row r="28" spans="1:17" ht="15.75" customHeight="1" x14ac:dyDescent="0.25">
      <c r="A28" s="8">
        <f t="shared" si="2"/>
        <v>16</v>
      </c>
      <c r="B28" s="9" t="s">
        <v>50</v>
      </c>
      <c r="C28" s="37">
        <v>0</v>
      </c>
      <c r="D28" s="10">
        <v>210</v>
      </c>
      <c r="E28" s="11">
        <f t="shared" si="0"/>
        <v>210</v>
      </c>
      <c r="F28" s="8">
        <f t="shared" si="3"/>
        <v>64</v>
      </c>
      <c r="G28" s="12" t="s">
        <v>51</v>
      </c>
      <c r="H28" s="37">
        <v>0</v>
      </c>
      <c r="I28" s="10">
        <v>210</v>
      </c>
      <c r="J28" s="8">
        <f t="shared" si="1"/>
        <v>210</v>
      </c>
      <c r="K28" s="2"/>
      <c r="L28" s="2" t="s">
        <v>37</v>
      </c>
      <c r="M28" s="7">
        <f>AVERAGE(H21:H24)</f>
        <v>0</v>
      </c>
      <c r="N28" s="7">
        <f>AVERAGE(I21:I24)</f>
        <v>210</v>
      </c>
      <c r="O28" s="2"/>
      <c r="P28" s="2"/>
      <c r="Q28" s="2"/>
    </row>
    <row r="29" spans="1:17" ht="15.75" customHeight="1" x14ac:dyDescent="0.25">
      <c r="A29" s="8">
        <f t="shared" si="2"/>
        <v>17</v>
      </c>
      <c r="B29" s="9" t="s">
        <v>52</v>
      </c>
      <c r="C29" s="37">
        <v>0</v>
      </c>
      <c r="D29" s="10">
        <v>210</v>
      </c>
      <c r="E29" s="11">
        <f t="shared" si="0"/>
        <v>210</v>
      </c>
      <c r="F29" s="8">
        <f t="shared" si="3"/>
        <v>65</v>
      </c>
      <c r="G29" s="12" t="s">
        <v>53</v>
      </c>
      <c r="H29" s="37">
        <v>0</v>
      </c>
      <c r="I29" s="10">
        <v>210</v>
      </c>
      <c r="J29" s="8">
        <f t="shared" si="1"/>
        <v>210</v>
      </c>
      <c r="K29" s="2"/>
      <c r="L29" s="2" t="s">
        <v>45</v>
      </c>
      <c r="M29" s="7">
        <f>AVERAGE(H25:H28)</f>
        <v>0</v>
      </c>
      <c r="N29" s="7">
        <f>AVERAGE(I25:I28)</f>
        <v>210</v>
      </c>
      <c r="O29" s="2"/>
      <c r="P29" s="2"/>
      <c r="Q29" s="2"/>
    </row>
    <row r="30" spans="1:17" ht="15.75" customHeight="1" x14ac:dyDescent="0.25">
      <c r="A30" s="8">
        <f t="shared" si="2"/>
        <v>18</v>
      </c>
      <c r="B30" s="9" t="s">
        <v>54</v>
      </c>
      <c r="C30" s="37">
        <v>0</v>
      </c>
      <c r="D30" s="10">
        <v>210</v>
      </c>
      <c r="E30" s="11">
        <f t="shared" si="0"/>
        <v>210</v>
      </c>
      <c r="F30" s="8">
        <f t="shared" si="3"/>
        <v>66</v>
      </c>
      <c r="G30" s="12" t="s">
        <v>55</v>
      </c>
      <c r="H30" s="37">
        <v>0</v>
      </c>
      <c r="I30" s="10">
        <v>210</v>
      </c>
      <c r="J30" s="8">
        <f t="shared" si="1"/>
        <v>210</v>
      </c>
      <c r="K30" s="2"/>
      <c r="L30" s="2" t="s">
        <v>53</v>
      </c>
      <c r="M30" s="7">
        <f>AVERAGE(H29:H32)</f>
        <v>0</v>
      </c>
      <c r="N30" s="7">
        <f>AVERAGE(I29:I32)</f>
        <v>210</v>
      </c>
      <c r="O30" s="2"/>
      <c r="P30" s="2"/>
      <c r="Q30" s="2"/>
    </row>
    <row r="31" spans="1:17" ht="15.75" customHeight="1" x14ac:dyDescent="0.25">
      <c r="A31" s="8">
        <f t="shared" si="2"/>
        <v>19</v>
      </c>
      <c r="B31" s="9" t="s">
        <v>56</v>
      </c>
      <c r="C31" s="37">
        <v>0</v>
      </c>
      <c r="D31" s="10">
        <v>210</v>
      </c>
      <c r="E31" s="11">
        <f t="shared" si="0"/>
        <v>210</v>
      </c>
      <c r="F31" s="8">
        <f t="shared" si="3"/>
        <v>67</v>
      </c>
      <c r="G31" s="12" t="s">
        <v>57</v>
      </c>
      <c r="H31" s="37">
        <v>0</v>
      </c>
      <c r="I31" s="10">
        <v>210</v>
      </c>
      <c r="J31" s="8">
        <f t="shared" si="1"/>
        <v>210</v>
      </c>
      <c r="K31" s="2"/>
      <c r="L31" s="2" t="s">
        <v>61</v>
      </c>
      <c r="M31" s="7">
        <f>AVERAGE(H33:H36)</f>
        <v>0</v>
      </c>
      <c r="N31" s="7">
        <f>AVERAGE(I33:I36)</f>
        <v>210</v>
      </c>
      <c r="O31" s="2"/>
      <c r="P31" s="2"/>
      <c r="Q31" s="2"/>
    </row>
    <row r="32" spans="1:17" ht="15.75" customHeight="1" x14ac:dyDescent="0.25">
      <c r="A32" s="8">
        <f t="shared" si="2"/>
        <v>20</v>
      </c>
      <c r="B32" s="9" t="s">
        <v>58</v>
      </c>
      <c r="C32" s="37">
        <v>0</v>
      </c>
      <c r="D32" s="10">
        <v>210</v>
      </c>
      <c r="E32" s="11">
        <f t="shared" si="0"/>
        <v>210</v>
      </c>
      <c r="F32" s="8">
        <f t="shared" si="3"/>
        <v>68</v>
      </c>
      <c r="G32" s="12" t="s">
        <v>59</v>
      </c>
      <c r="H32" s="37">
        <v>0</v>
      </c>
      <c r="I32" s="10">
        <v>210</v>
      </c>
      <c r="J32" s="8">
        <f t="shared" si="1"/>
        <v>210</v>
      </c>
      <c r="K32" s="2"/>
      <c r="L32" s="2" t="s">
        <v>69</v>
      </c>
      <c r="M32" s="7">
        <f>AVERAGE(H37:H40)</f>
        <v>0</v>
      </c>
      <c r="N32" s="7">
        <f>AVERAGE(I37:I40)</f>
        <v>210</v>
      </c>
      <c r="O32" s="2"/>
      <c r="P32" s="2"/>
      <c r="Q32" s="2"/>
    </row>
    <row r="33" spans="1:17" ht="15.75" customHeight="1" x14ac:dyDescent="0.25">
      <c r="A33" s="8">
        <f t="shared" si="2"/>
        <v>21</v>
      </c>
      <c r="B33" s="9" t="s">
        <v>60</v>
      </c>
      <c r="C33" s="37">
        <v>0</v>
      </c>
      <c r="D33" s="10">
        <v>210</v>
      </c>
      <c r="E33" s="11">
        <f t="shared" si="0"/>
        <v>210</v>
      </c>
      <c r="F33" s="8">
        <f t="shared" si="3"/>
        <v>69</v>
      </c>
      <c r="G33" s="12" t="s">
        <v>61</v>
      </c>
      <c r="H33" s="37">
        <v>0</v>
      </c>
      <c r="I33" s="10">
        <v>210</v>
      </c>
      <c r="J33" s="8">
        <f t="shared" si="1"/>
        <v>210</v>
      </c>
      <c r="K33" s="2"/>
      <c r="L33" s="2" t="s">
        <v>77</v>
      </c>
      <c r="M33" s="7">
        <f>AVERAGE(H41:H44)</f>
        <v>0</v>
      </c>
      <c r="N33" s="7">
        <f>AVERAGE(I41:I44)</f>
        <v>210</v>
      </c>
      <c r="O33" s="2"/>
      <c r="P33" s="2"/>
      <c r="Q33" s="2"/>
    </row>
    <row r="34" spans="1:17" ht="15.75" customHeight="1" x14ac:dyDescent="0.25">
      <c r="A34" s="8">
        <f t="shared" si="2"/>
        <v>22</v>
      </c>
      <c r="B34" s="9" t="s">
        <v>62</v>
      </c>
      <c r="C34" s="37">
        <v>0</v>
      </c>
      <c r="D34" s="10">
        <v>210</v>
      </c>
      <c r="E34" s="11">
        <f t="shared" si="0"/>
        <v>210</v>
      </c>
      <c r="F34" s="8">
        <f t="shared" si="3"/>
        <v>70</v>
      </c>
      <c r="G34" s="12" t="s">
        <v>63</v>
      </c>
      <c r="H34" s="37">
        <v>0</v>
      </c>
      <c r="I34" s="10">
        <v>210</v>
      </c>
      <c r="J34" s="8">
        <f t="shared" si="1"/>
        <v>210</v>
      </c>
      <c r="K34" s="2"/>
      <c r="L34" s="2" t="s">
        <v>85</v>
      </c>
      <c r="M34" s="7">
        <f>AVERAGE(H45:H48)</f>
        <v>0</v>
      </c>
      <c r="N34" s="7">
        <f>AVERAGE(I45:I48)</f>
        <v>210</v>
      </c>
      <c r="O34" s="2"/>
      <c r="P34" s="2"/>
      <c r="Q34" s="2"/>
    </row>
    <row r="35" spans="1:17" ht="15.75" customHeight="1" x14ac:dyDescent="0.25">
      <c r="A35" s="8">
        <f t="shared" si="2"/>
        <v>23</v>
      </c>
      <c r="B35" s="9" t="s">
        <v>64</v>
      </c>
      <c r="C35" s="37">
        <v>0</v>
      </c>
      <c r="D35" s="10">
        <v>210</v>
      </c>
      <c r="E35" s="11">
        <f t="shared" si="0"/>
        <v>210</v>
      </c>
      <c r="F35" s="8">
        <f t="shared" si="3"/>
        <v>71</v>
      </c>
      <c r="G35" s="12" t="s">
        <v>65</v>
      </c>
      <c r="H35" s="37">
        <v>0</v>
      </c>
      <c r="I35" s="10">
        <v>210</v>
      </c>
      <c r="J35" s="8">
        <f t="shared" si="1"/>
        <v>210</v>
      </c>
      <c r="K35" s="2"/>
      <c r="L35" s="2" t="s">
        <v>93</v>
      </c>
      <c r="M35" s="7">
        <f>AVERAGE(H49:H52)</f>
        <v>0</v>
      </c>
      <c r="N35" s="7">
        <f>AVERAGE(I49:I52)</f>
        <v>210</v>
      </c>
      <c r="O35" s="2"/>
      <c r="P35" s="2"/>
      <c r="Q35" s="2"/>
    </row>
    <row r="36" spans="1:17" ht="15.75" customHeight="1" x14ac:dyDescent="0.25">
      <c r="A36" s="8">
        <f t="shared" si="2"/>
        <v>24</v>
      </c>
      <c r="B36" s="9" t="s">
        <v>66</v>
      </c>
      <c r="C36" s="37">
        <v>0</v>
      </c>
      <c r="D36" s="10">
        <v>210</v>
      </c>
      <c r="E36" s="11">
        <f t="shared" si="0"/>
        <v>210</v>
      </c>
      <c r="F36" s="8">
        <f t="shared" si="3"/>
        <v>72</v>
      </c>
      <c r="G36" s="12" t="s">
        <v>67</v>
      </c>
      <c r="H36" s="37">
        <v>0</v>
      </c>
      <c r="I36" s="10">
        <v>210</v>
      </c>
      <c r="J36" s="8">
        <f t="shared" si="1"/>
        <v>210</v>
      </c>
      <c r="K36" s="2"/>
      <c r="L36" s="100" t="s">
        <v>101</v>
      </c>
      <c r="M36" s="7">
        <f>AVERAGE(H53:H56)</f>
        <v>0</v>
      </c>
      <c r="N36" s="7">
        <f>AVERAGE(I53:I56)</f>
        <v>210</v>
      </c>
      <c r="O36" s="2"/>
      <c r="P36" s="2"/>
      <c r="Q36" s="2"/>
    </row>
    <row r="37" spans="1:17" ht="15.75" customHeight="1" x14ac:dyDescent="0.25">
      <c r="A37" s="8">
        <v>25</v>
      </c>
      <c r="B37" s="9" t="s">
        <v>68</v>
      </c>
      <c r="C37" s="37">
        <v>0</v>
      </c>
      <c r="D37" s="10">
        <v>210</v>
      </c>
      <c r="E37" s="11">
        <f t="shared" si="0"/>
        <v>210</v>
      </c>
      <c r="F37" s="8">
        <v>73</v>
      </c>
      <c r="G37" s="12" t="s">
        <v>69</v>
      </c>
      <c r="H37" s="37">
        <v>0</v>
      </c>
      <c r="I37" s="10">
        <v>210</v>
      </c>
      <c r="J37" s="8">
        <f t="shared" si="1"/>
        <v>210</v>
      </c>
      <c r="K37" s="2"/>
      <c r="L37" s="100" t="s">
        <v>109</v>
      </c>
      <c r="M37" s="7">
        <f>AVERAGE(H57:H60)</f>
        <v>0</v>
      </c>
      <c r="N37" s="7">
        <f>AVERAGE(I57:I60)</f>
        <v>210</v>
      </c>
      <c r="O37" s="2"/>
      <c r="P37" s="2"/>
      <c r="Q37" s="2"/>
    </row>
    <row r="38" spans="1:17" ht="15.75" customHeight="1" x14ac:dyDescent="0.25">
      <c r="A38" s="8">
        <f t="shared" ref="A38:A60" si="4">A37+1</f>
        <v>26</v>
      </c>
      <c r="B38" s="9" t="s">
        <v>70</v>
      </c>
      <c r="C38" s="37">
        <v>0</v>
      </c>
      <c r="D38" s="10">
        <v>210</v>
      </c>
      <c r="E38" s="8">
        <f t="shared" si="0"/>
        <v>210</v>
      </c>
      <c r="F38" s="8">
        <f t="shared" ref="F38:F60" si="5">F37+1</f>
        <v>74</v>
      </c>
      <c r="G38" s="12" t="s">
        <v>71</v>
      </c>
      <c r="H38" s="37">
        <v>0</v>
      </c>
      <c r="I38" s="10">
        <v>210</v>
      </c>
      <c r="J38" s="8">
        <f t="shared" si="1"/>
        <v>210</v>
      </c>
      <c r="K38" s="2"/>
      <c r="L38" s="100" t="s">
        <v>288</v>
      </c>
      <c r="M38" s="100">
        <f>AVERAGE(M14:M37)</f>
        <v>0</v>
      </c>
      <c r="N38" s="100">
        <f>AVERAGE(N14:N37)</f>
        <v>210</v>
      </c>
      <c r="O38" s="2"/>
      <c r="P38" s="2"/>
      <c r="Q38" s="2"/>
    </row>
    <row r="39" spans="1:17" ht="15.75" customHeight="1" x14ac:dyDescent="0.25">
      <c r="A39" s="8">
        <f t="shared" si="4"/>
        <v>27</v>
      </c>
      <c r="B39" s="9" t="s">
        <v>72</v>
      </c>
      <c r="C39" s="37">
        <v>0</v>
      </c>
      <c r="D39" s="10">
        <v>210</v>
      </c>
      <c r="E39" s="8">
        <f t="shared" si="0"/>
        <v>210</v>
      </c>
      <c r="F39" s="8">
        <f t="shared" si="5"/>
        <v>75</v>
      </c>
      <c r="G39" s="12" t="s">
        <v>73</v>
      </c>
      <c r="H39" s="37">
        <v>0</v>
      </c>
      <c r="I39" s="10">
        <v>210</v>
      </c>
      <c r="J39" s="8">
        <f t="shared" si="1"/>
        <v>210</v>
      </c>
      <c r="K39" s="2"/>
      <c r="L39" s="2"/>
      <c r="M39" s="2"/>
      <c r="N39" s="2"/>
      <c r="O39" s="2"/>
      <c r="P39" s="2"/>
      <c r="Q39" s="2"/>
    </row>
    <row r="40" spans="1:17" ht="15.75" customHeight="1" x14ac:dyDescent="0.25">
      <c r="A40" s="8">
        <f t="shared" si="4"/>
        <v>28</v>
      </c>
      <c r="B40" s="9" t="s">
        <v>74</v>
      </c>
      <c r="C40" s="37">
        <v>0</v>
      </c>
      <c r="D40" s="10">
        <v>210</v>
      </c>
      <c r="E40" s="8">
        <f t="shared" si="0"/>
        <v>210</v>
      </c>
      <c r="F40" s="8">
        <f t="shared" si="5"/>
        <v>76</v>
      </c>
      <c r="G40" s="12" t="s">
        <v>75</v>
      </c>
      <c r="H40" s="37">
        <v>0</v>
      </c>
      <c r="I40" s="10">
        <v>210</v>
      </c>
      <c r="J40" s="8">
        <f t="shared" si="1"/>
        <v>210</v>
      </c>
      <c r="K40" s="2"/>
      <c r="L40" s="2"/>
      <c r="M40" s="2"/>
      <c r="N40" s="2"/>
      <c r="O40" s="2"/>
      <c r="P40" s="2"/>
      <c r="Q40" s="2"/>
    </row>
    <row r="41" spans="1:17" ht="15.75" customHeight="1" x14ac:dyDescent="0.25">
      <c r="A41" s="8">
        <f t="shared" si="4"/>
        <v>29</v>
      </c>
      <c r="B41" s="9" t="s">
        <v>76</v>
      </c>
      <c r="C41" s="37">
        <v>0</v>
      </c>
      <c r="D41" s="10">
        <v>210</v>
      </c>
      <c r="E41" s="8">
        <f t="shared" si="0"/>
        <v>210</v>
      </c>
      <c r="F41" s="8">
        <f t="shared" si="5"/>
        <v>77</v>
      </c>
      <c r="G41" s="12" t="s">
        <v>77</v>
      </c>
      <c r="H41" s="37">
        <v>0</v>
      </c>
      <c r="I41" s="10">
        <v>210</v>
      </c>
      <c r="J41" s="8">
        <f t="shared" si="1"/>
        <v>210</v>
      </c>
      <c r="K41" s="2"/>
      <c r="L41" s="2"/>
      <c r="M41" s="2"/>
      <c r="N41" s="2"/>
      <c r="O41" s="2"/>
      <c r="P41" s="2"/>
      <c r="Q41" s="2"/>
    </row>
    <row r="42" spans="1:17" ht="15.75" customHeight="1" x14ac:dyDescent="0.25">
      <c r="A42" s="8">
        <f t="shared" si="4"/>
        <v>30</v>
      </c>
      <c r="B42" s="9" t="s">
        <v>78</v>
      </c>
      <c r="C42" s="37">
        <v>0</v>
      </c>
      <c r="D42" s="10">
        <v>210</v>
      </c>
      <c r="E42" s="8">
        <f t="shared" si="0"/>
        <v>210</v>
      </c>
      <c r="F42" s="8">
        <f t="shared" si="5"/>
        <v>78</v>
      </c>
      <c r="G42" s="12" t="s">
        <v>79</v>
      </c>
      <c r="H42" s="37">
        <v>0</v>
      </c>
      <c r="I42" s="10">
        <v>210</v>
      </c>
      <c r="J42" s="8">
        <f t="shared" si="1"/>
        <v>210</v>
      </c>
      <c r="K42" s="2"/>
      <c r="L42" s="2"/>
      <c r="M42" s="2"/>
      <c r="N42" s="2"/>
      <c r="O42" s="2"/>
      <c r="P42" s="2"/>
      <c r="Q42" s="2"/>
    </row>
    <row r="43" spans="1:17" ht="15.75" customHeight="1" x14ac:dyDescent="0.25">
      <c r="A43" s="8">
        <f t="shared" si="4"/>
        <v>31</v>
      </c>
      <c r="B43" s="9" t="s">
        <v>80</v>
      </c>
      <c r="C43" s="37">
        <v>0</v>
      </c>
      <c r="D43" s="10">
        <v>210</v>
      </c>
      <c r="E43" s="8">
        <f t="shared" si="0"/>
        <v>210</v>
      </c>
      <c r="F43" s="8">
        <f t="shared" si="5"/>
        <v>79</v>
      </c>
      <c r="G43" s="12" t="s">
        <v>81</v>
      </c>
      <c r="H43" s="37">
        <v>0</v>
      </c>
      <c r="I43" s="10">
        <v>210</v>
      </c>
      <c r="J43" s="8">
        <f t="shared" si="1"/>
        <v>210</v>
      </c>
      <c r="K43" s="2"/>
      <c r="L43" s="2"/>
      <c r="M43" s="2"/>
      <c r="N43" s="2"/>
      <c r="O43" s="2"/>
      <c r="P43" s="2"/>
      <c r="Q43" s="2"/>
    </row>
    <row r="44" spans="1:17" ht="15.75" customHeight="1" x14ac:dyDescent="0.25">
      <c r="A44" s="8">
        <f t="shared" si="4"/>
        <v>32</v>
      </c>
      <c r="B44" s="9" t="s">
        <v>82</v>
      </c>
      <c r="C44" s="37">
        <v>0</v>
      </c>
      <c r="D44" s="10">
        <v>210</v>
      </c>
      <c r="E44" s="8">
        <f t="shared" si="0"/>
        <v>210</v>
      </c>
      <c r="F44" s="8">
        <f t="shared" si="5"/>
        <v>80</v>
      </c>
      <c r="G44" s="12" t="s">
        <v>83</v>
      </c>
      <c r="H44" s="37">
        <v>0</v>
      </c>
      <c r="I44" s="10">
        <v>210</v>
      </c>
      <c r="J44" s="8">
        <f t="shared" si="1"/>
        <v>210</v>
      </c>
      <c r="K44" s="2"/>
      <c r="L44" s="2"/>
      <c r="M44" s="2"/>
      <c r="N44" s="2"/>
      <c r="O44" s="2"/>
      <c r="P44" s="2"/>
      <c r="Q44" s="2"/>
    </row>
    <row r="45" spans="1:17" ht="15.75" customHeight="1" x14ac:dyDescent="0.25">
      <c r="A45" s="8">
        <f t="shared" si="4"/>
        <v>33</v>
      </c>
      <c r="B45" s="9" t="s">
        <v>84</v>
      </c>
      <c r="C45" s="37">
        <v>0</v>
      </c>
      <c r="D45" s="10">
        <v>210</v>
      </c>
      <c r="E45" s="8">
        <f t="shared" si="0"/>
        <v>210</v>
      </c>
      <c r="F45" s="8">
        <f t="shared" si="5"/>
        <v>81</v>
      </c>
      <c r="G45" s="12" t="s">
        <v>85</v>
      </c>
      <c r="H45" s="37">
        <v>0</v>
      </c>
      <c r="I45" s="10">
        <v>210</v>
      </c>
      <c r="J45" s="8">
        <f t="shared" si="1"/>
        <v>210</v>
      </c>
      <c r="K45" s="2"/>
      <c r="L45" s="2"/>
      <c r="M45" s="2"/>
      <c r="N45" s="2"/>
      <c r="O45" s="2"/>
      <c r="P45" s="2"/>
      <c r="Q45" s="2"/>
    </row>
    <row r="46" spans="1:17" ht="15.75" customHeight="1" x14ac:dyDescent="0.25">
      <c r="A46" s="8">
        <f t="shared" si="4"/>
        <v>34</v>
      </c>
      <c r="B46" s="9" t="s">
        <v>86</v>
      </c>
      <c r="C46" s="37">
        <v>0</v>
      </c>
      <c r="D46" s="10">
        <v>210</v>
      </c>
      <c r="E46" s="8">
        <f t="shared" si="0"/>
        <v>210</v>
      </c>
      <c r="F46" s="8">
        <f t="shared" si="5"/>
        <v>82</v>
      </c>
      <c r="G46" s="12" t="s">
        <v>87</v>
      </c>
      <c r="H46" s="37">
        <v>0</v>
      </c>
      <c r="I46" s="10">
        <v>210</v>
      </c>
      <c r="J46" s="8">
        <f t="shared" si="1"/>
        <v>210</v>
      </c>
      <c r="K46" s="2"/>
      <c r="L46" s="2"/>
      <c r="M46" s="2"/>
      <c r="N46" s="2"/>
      <c r="O46" s="2"/>
      <c r="P46" s="2"/>
      <c r="Q46" s="2"/>
    </row>
    <row r="47" spans="1:17" ht="15.75" customHeight="1" x14ac:dyDescent="0.25">
      <c r="A47" s="8">
        <f t="shared" si="4"/>
        <v>35</v>
      </c>
      <c r="B47" s="9" t="s">
        <v>88</v>
      </c>
      <c r="C47" s="37">
        <v>0</v>
      </c>
      <c r="D47" s="10">
        <v>210</v>
      </c>
      <c r="E47" s="8">
        <f t="shared" si="0"/>
        <v>210</v>
      </c>
      <c r="F47" s="8">
        <f t="shared" si="5"/>
        <v>83</v>
      </c>
      <c r="G47" s="12" t="s">
        <v>89</v>
      </c>
      <c r="H47" s="37">
        <v>0</v>
      </c>
      <c r="I47" s="10">
        <v>210</v>
      </c>
      <c r="J47" s="8">
        <f t="shared" si="1"/>
        <v>210</v>
      </c>
      <c r="K47" s="2"/>
      <c r="L47" s="2"/>
      <c r="M47" s="2"/>
      <c r="N47" s="2"/>
      <c r="O47" s="2"/>
      <c r="P47" s="2"/>
      <c r="Q47" s="2"/>
    </row>
    <row r="48" spans="1:17" ht="15.75" customHeight="1" x14ac:dyDescent="0.25">
      <c r="A48" s="8">
        <f t="shared" si="4"/>
        <v>36</v>
      </c>
      <c r="B48" s="9" t="s">
        <v>90</v>
      </c>
      <c r="C48" s="37">
        <v>0</v>
      </c>
      <c r="D48" s="10">
        <v>210</v>
      </c>
      <c r="E48" s="8">
        <f t="shared" si="0"/>
        <v>210</v>
      </c>
      <c r="F48" s="8">
        <f t="shared" si="5"/>
        <v>84</v>
      </c>
      <c r="G48" s="12" t="s">
        <v>91</v>
      </c>
      <c r="H48" s="37">
        <v>0</v>
      </c>
      <c r="I48" s="10">
        <v>210</v>
      </c>
      <c r="J48" s="8">
        <f t="shared" si="1"/>
        <v>210</v>
      </c>
      <c r="K48" s="2"/>
      <c r="L48" s="2"/>
      <c r="M48" s="2"/>
      <c r="N48" s="2"/>
      <c r="O48" s="2"/>
      <c r="P48" s="2"/>
      <c r="Q48" s="2"/>
    </row>
    <row r="49" spans="1:17" ht="15.75" customHeight="1" x14ac:dyDescent="0.25">
      <c r="A49" s="8">
        <f t="shared" si="4"/>
        <v>37</v>
      </c>
      <c r="B49" s="9" t="s">
        <v>92</v>
      </c>
      <c r="C49" s="37">
        <v>0</v>
      </c>
      <c r="D49" s="10">
        <v>210</v>
      </c>
      <c r="E49" s="8">
        <f t="shared" si="0"/>
        <v>210</v>
      </c>
      <c r="F49" s="8">
        <f t="shared" si="5"/>
        <v>85</v>
      </c>
      <c r="G49" s="12" t="s">
        <v>93</v>
      </c>
      <c r="H49" s="37">
        <v>0</v>
      </c>
      <c r="I49" s="10">
        <v>210</v>
      </c>
      <c r="J49" s="8">
        <f t="shared" si="1"/>
        <v>210</v>
      </c>
      <c r="K49" s="2"/>
      <c r="L49" s="2"/>
      <c r="M49" s="2"/>
      <c r="N49" s="2"/>
      <c r="O49" s="2"/>
      <c r="P49" s="2"/>
      <c r="Q49" s="2"/>
    </row>
    <row r="50" spans="1:17" ht="15.75" customHeight="1" x14ac:dyDescent="0.25">
      <c r="A50" s="8">
        <f t="shared" si="4"/>
        <v>38</v>
      </c>
      <c r="B50" s="12" t="s">
        <v>94</v>
      </c>
      <c r="C50" s="37">
        <v>0</v>
      </c>
      <c r="D50" s="10">
        <v>210</v>
      </c>
      <c r="E50" s="8">
        <f t="shared" si="0"/>
        <v>210</v>
      </c>
      <c r="F50" s="8">
        <f t="shared" si="5"/>
        <v>86</v>
      </c>
      <c r="G50" s="12" t="s">
        <v>95</v>
      </c>
      <c r="H50" s="37">
        <v>0</v>
      </c>
      <c r="I50" s="10">
        <v>210</v>
      </c>
      <c r="J50" s="8">
        <f t="shared" si="1"/>
        <v>210</v>
      </c>
      <c r="K50" s="2"/>
      <c r="L50" s="2"/>
      <c r="M50" s="2"/>
      <c r="N50" s="2"/>
      <c r="O50" s="2"/>
      <c r="P50" s="2"/>
      <c r="Q50" s="2"/>
    </row>
    <row r="51" spans="1:17" ht="15.75" customHeight="1" x14ac:dyDescent="0.25">
      <c r="A51" s="8">
        <f t="shared" si="4"/>
        <v>39</v>
      </c>
      <c r="B51" s="12" t="s">
        <v>96</v>
      </c>
      <c r="C51" s="37">
        <v>0</v>
      </c>
      <c r="D51" s="10">
        <v>210</v>
      </c>
      <c r="E51" s="8">
        <f t="shared" si="0"/>
        <v>210</v>
      </c>
      <c r="F51" s="8">
        <f t="shared" si="5"/>
        <v>87</v>
      </c>
      <c r="G51" s="12" t="s">
        <v>97</v>
      </c>
      <c r="H51" s="37">
        <v>0</v>
      </c>
      <c r="I51" s="10">
        <v>210</v>
      </c>
      <c r="J51" s="8">
        <f t="shared" si="1"/>
        <v>210</v>
      </c>
      <c r="K51" s="2"/>
      <c r="L51" s="2"/>
      <c r="M51" s="2"/>
      <c r="N51" s="2"/>
      <c r="O51" s="2"/>
      <c r="P51" s="2"/>
      <c r="Q51" s="2"/>
    </row>
    <row r="52" spans="1:17" ht="15.75" customHeight="1" x14ac:dyDescent="0.25">
      <c r="A52" s="8">
        <f t="shared" si="4"/>
        <v>40</v>
      </c>
      <c r="B52" s="12" t="s">
        <v>98</v>
      </c>
      <c r="C52" s="37">
        <v>0</v>
      </c>
      <c r="D52" s="10">
        <v>210</v>
      </c>
      <c r="E52" s="8">
        <f t="shared" si="0"/>
        <v>210</v>
      </c>
      <c r="F52" s="8">
        <f t="shared" si="5"/>
        <v>88</v>
      </c>
      <c r="G52" s="12" t="s">
        <v>99</v>
      </c>
      <c r="H52" s="37">
        <v>0</v>
      </c>
      <c r="I52" s="10">
        <v>210</v>
      </c>
      <c r="J52" s="8">
        <f t="shared" si="1"/>
        <v>210</v>
      </c>
      <c r="K52" s="2"/>
      <c r="L52" s="2"/>
      <c r="M52" s="2"/>
      <c r="N52" s="2"/>
      <c r="O52" s="2"/>
      <c r="P52" s="2"/>
      <c r="Q52" s="2"/>
    </row>
    <row r="53" spans="1:17" ht="15.75" customHeight="1" x14ac:dyDescent="0.25">
      <c r="A53" s="8">
        <f t="shared" si="4"/>
        <v>41</v>
      </c>
      <c r="B53" s="12" t="s">
        <v>100</v>
      </c>
      <c r="C53" s="37">
        <v>0</v>
      </c>
      <c r="D53" s="10">
        <v>210</v>
      </c>
      <c r="E53" s="8">
        <f t="shared" si="0"/>
        <v>210</v>
      </c>
      <c r="F53" s="8">
        <f t="shared" si="5"/>
        <v>89</v>
      </c>
      <c r="G53" s="12" t="s">
        <v>101</v>
      </c>
      <c r="H53" s="37">
        <v>0</v>
      </c>
      <c r="I53" s="10">
        <v>210</v>
      </c>
      <c r="J53" s="8">
        <f t="shared" si="1"/>
        <v>210</v>
      </c>
      <c r="K53" s="2"/>
      <c r="L53" s="13"/>
      <c r="M53" s="13"/>
      <c r="N53" s="13"/>
      <c r="O53" s="2"/>
      <c r="P53" s="2"/>
      <c r="Q53" s="2"/>
    </row>
    <row r="54" spans="1:17" ht="15.75" customHeight="1" x14ac:dyDescent="0.25">
      <c r="A54" s="8">
        <f t="shared" si="4"/>
        <v>42</v>
      </c>
      <c r="B54" s="12" t="s">
        <v>102</v>
      </c>
      <c r="C54" s="37">
        <v>0</v>
      </c>
      <c r="D54" s="10">
        <v>210</v>
      </c>
      <c r="E54" s="8">
        <f t="shared" si="0"/>
        <v>210</v>
      </c>
      <c r="F54" s="8">
        <f t="shared" si="5"/>
        <v>90</v>
      </c>
      <c r="G54" s="12" t="s">
        <v>103</v>
      </c>
      <c r="H54" s="37">
        <v>0</v>
      </c>
      <c r="I54" s="10">
        <v>210</v>
      </c>
      <c r="J54" s="8">
        <f t="shared" si="1"/>
        <v>210</v>
      </c>
      <c r="K54" s="2"/>
      <c r="L54" s="13"/>
      <c r="M54" s="13"/>
      <c r="N54" s="13"/>
      <c r="O54" s="2"/>
      <c r="P54" s="2"/>
      <c r="Q54" s="2"/>
    </row>
    <row r="55" spans="1:17" ht="15.75" customHeight="1" x14ac:dyDescent="0.25">
      <c r="A55" s="8">
        <f t="shared" si="4"/>
        <v>43</v>
      </c>
      <c r="B55" s="12" t="s">
        <v>104</v>
      </c>
      <c r="C55" s="37">
        <v>0</v>
      </c>
      <c r="D55" s="10">
        <v>210</v>
      </c>
      <c r="E55" s="8">
        <f t="shared" si="0"/>
        <v>210</v>
      </c>
      <c r="F55" s="8">
        <f t="shared" si="5"/>
        <v>91</v>
      </c>
      <c r="G55" s="12" t="s">
        <v>105</v>
      </c>
      <c r="H55" s="37">
        <v>0</v>
      </c>
      <c r="I55" s="10">
        <v>210</v>
      </c>
      <c r="J55" s="8">
        <f t="shared" si="1"/>
        <v>210</v>
      </c>
      <c r="K55" s="2"/>
      <c r="L55" s="13"/>
      <c r="M55" s="13"/>
      <c r="N55" s="13"/>
      <c r="O55" s="2"/>
      <c r="P55" s="2"/>
      <c r="Q55" s="2"/>
    </row>
    <row r="56" spans="1:17" ht="15.75" customHeight="1" x14ac:dyDescent="0.25">
      <c r="A56" s="8">
        <f t="shared" si="4"/>
        <v>44</v>
      </c>
      <c r="B56" s="12" t="s">
        <v>106</v>
      </c>
      <c r="C56" s="37">
        <v>0</v>
      </c>
      <c r="D56" s="10">
        <v>210</v>
      </c>
      <c r="E56" s="8">
        <f t="shared" si="0"/>
        <v>210</v>
      </c>
      <c r="F56" s="8">
        <f t="shared" si="5"/>
        <v>92</v>
      </c>
      <c r="G56" s="12" t="s">
        <v>107</v>
      </c>
      <c r="H56" s="37">
        <v>0</v>
      </c>
      <c r="I56" s="10">
        <v>210</v>
      </c>
      <c r="J56" s="8">
        <f t="shared" si="1"/>
        <v>210</v>
      </c>
      <c r="K56" s="2"/>
      <c r="L56" s="13"/>
      <c r="M56" s="13"/>
      <c r="N56" s="13"/>
      <c r="O56" s="2"/>
      <c r="P56" s="2"/>
      <c r="Q56" s="2"/>
    </row>
    <row r="57" spans="1:17" ht="15.75" customHeight="1" x14ac:dyDescent="0.25">
      <c r="A57" s="8">
        <f t="shared" si="4"/>
        <v>45</v>
      </c>
      <c r="B57" s="12" t="s">
        <v>108</v>
      </c>
      <c r="C57" s="37">
        <v>0</v>
      </c>
      <c r="D57" s="10">
        <v>210</v>
      </c>
      <c r="E57" s="8">
        <f t="shared" si="0"/>
        <v>210</v>
      </c>
      <c r="F57" s="8">
        <f t="shared" si="5"/>
        <v>93</v>
      </c>
      <c r="G57" s="12" t="s">
        <v>109</v>
      </c>
      <c r="H57" s="37">
        <v>0</v>
      </c>
      <c r="I57" s="10">
        <v>210</v>
      </c>
      <c r="J57" s="8">
        <f t="shared" si="1"/>
        <v>210</v>
      </c>
      <c r="K57" s="2"/>
      <c r="L57" s="14"/>
      <c r="M57" s="13"/>
      <c r="N57" s="15"/>
      <c r="O57" s="2"/>
      <c r="P57" s="2"/>
      <c r="Q57" s="2"/>
    </row>
    <row r="58" spans="1:17" ht="15.75" customHeight="1" x14ac:dyDescent="0.25">
      <c r="A58" s="8">
        <f t="shared" si="4"/>
        <v>46</v>
      </c>
      <c r="B58" s="12" t="s">
        <v>110</v>
      </c>
      <c r="C58" s="37">
        <v>0</v>
      </c>
      <c r="D58" s="10">
        <v>210</v>
      </c>
      <c r="E58" s="8">
        <f t="shared" si="0"/>
        <v>210</v>
      </c>
      <c r="F58" s="8">
        <f t="shared" si="5"/>
        <v>94</v>
      </c>
      <c r="G58" s="12" t="s">
        <v>111</v>
      </c>
      <c r="H58" s="37">
        <v>0</v>
      </c>
      <c r="I58" s="10">
        <v>210</v>
      </c>
      <c r="J58" s="8">
        <f t="shared" si="1"/>
        <v>210</v>
      </c>
      <c r="K58" s="2"/>
      <c r="L58" s="16"/>
      <c r="M58" s="13"/>
      <c r="N58" s="15"/>
      <c r="O58" s="2"/>
      <c r="P58" s="2"/>
      <c r="Q58" s="2"/>
    </row>
    <row r="59" spans="1:17" ht="15.75" customHeight="1" x14ac:dyDescent="0.25">
      <c r="A59" s="17">
        <f t="shared" si="4"/>
        <v>47</v>
      </c>
      <c r="B59" s="18" t="s">
        <v>112</v>
      </c>
      <c r="C59" s="37">
        <v>0</v>
      </c>
      <c r="D59" s="10">
        <v>210</v>
      </c>
      <c r="E59" s="17">
        <f t="shared" si="0"/>
        <v>210</v>
      </c>
      <c r="F59" s="17">
        <f t="shared" si="5"/>
        <v>95</v>
      </c>
      <c r="G59" s="18" t="s">
        <v>113</v>
      </c>
      <c r="H59" s="37">
        <v>0</v>
      </c>
      <c r="I59" s="10">
        <v>210</v>
      </c>
      <c r="J59" s="17">
        <f t="shared" si="1"/>
        <v>210</v>
      </c>
      <c r="K59" s="2"/>
      <c r="L59" s="16"/>
      <c r="M59" s="19"/>
      <c r="N59" s="15"/>
      <c r="O59" s="2"/>
      <c r="P59" s="2"/>
      <c r="Q59" s="2"/>
    </row>
    <row r="60" spans="1:17" ht="15.75" customHeight="1" x14ac:dyDescent="0.25">
      <c r="A60" s="17">
        <f t="shared" si="4"/>
        <v>48</v>
      </c>
      <c r="B60" s="18" t="s">
        <v>114</v>
      </c>
      <c r="C60" s="37">
        <v>0</v>
      </c>
      <c r="D60" s="10">
        <v>210</v>
      </c>
      <c r="E60" s="17">
        <f t="shared" si="0"/>
        <v>210</v>
      </c>
      <c r="F60" s="17">
        <f t="shared" si="5"/>
        <v>96</v>
      </c>
      <c r="G60" s="18" t="s">
        <v>115</v>
      </c>
      <c r="H60" s="37">
        <v>0</v>
      </c>
      <c r="I60" s="10">
        <v>210</v>
      </c>
      <c r="J60" s="17">
        <f t="shared" si="1"/>
        <v>210</v>
      </c>
      <c r="K60" s="2"/>
      <c r="L60" s="16"/>
      <c r="M60" s="19"/>
      <c r="N60" s="2"/>
      <c r="O60" s="2"/>
      <c r="P60" s="2"/>
      <c r="Q60" s="2"/>
    </row>
    <row r="61" spans="1:17" ht="30.75" customHeight="1" x14ac:dyDescent="0.3">
      <c r="A61" s="120" t="s">
        <v>116</v>
      </c>
      <c r="B61" s="121"/>
      <c r="C61" s="121"/>
      <c r="D61" s="122"/>
      <c r="E61" s="123" t="s">
        <v>117</v>
      </c>
      <c r="F61" s="124"/>
      <c r="G61" s="124"/>
      <c r="H61" s="124"/>
      <c r="I61" s="124"/>
      <c r="J61" s="125"/>
      <c r="K61" s="2"/>
      <c r="L61" s="14"/>
      <c r="M61" s="2"/>
      <c r="N61" s="2"/>
      <c r="O61" s="2"/>
      <c r="P61" s="2"/>
      <c r="Q61" s="2"/>
    </row>
    <row r="62" spans="1:17" ht="32.25" customHeight="1" x14ac:dyDescent="0.25">
      <c r="A62" s="128" t="s">
        <v>130</v>
      </c>
      <c r="B62" s="129"/>
      <c r="C62" s="129"/>
      <c r="D62" s="129"/>
      <c r="E62" s="129"/>
      <c r="F62" s="129"/>
      <c r="G62" s="130"/>
      <c r="H62" s="20" t="s">
        <v>118</v>
      </c>
      <c r="I62" s="20" t="s">
        <v>119</v>
      </c>
      <c r="J62" s="20" t="s">
        <v>120</v>
      </c>
      <c r="K62" s="2"/>
      <c r="L62" s="16"/>
      <c r="M62" s="7"/>
      <c r="N62" s="7"/>
      <c r="O62" s="7"/>
      <c r="P62" s="7"/>
      <c r="Q62" s="7"/>
    </row>
    <row r="63" spans="1:17" ht="23.25" customHeight="1" x14ac:dyDescent="0.25">
      <c r="A63" s="131"/>
      <c r="B63" s="132"/>
      <c r="C63" s="132"/>
      <c r="D63" s="132"/>
      <c r="E63" s="135" t="s">
        <v>283</v>
      </c>
      <c r="F63" s="136"/>
      <c r="G63" s="137"/>
      <c r="H63" s="21">
        <v>0</v>
      </c>
      <c r="I63" s="21">
        <v>5.056</v>
      </c>
      <c r="J63" s="21">
        <f>H63+I63</f>
        <v>5.056</v>
      </c>
      <c r="K63" s="2"/>
      <c r="L63" s="22">
        <f>283.333+215.833</f>
        <v>499.16600000000005</v>
      </c>
      <c r="M63" s="32">
        <f>L63/1000</f>
        <v>0.49916600000000005</v>
      </c>
      <c r="N63" s="4"/>
      <c r="O63" s="7"/>
      <c r="P63" s="7"/>
      <c r="Q63" s="7"/>
    </row>
    <row r="64" spans="1:17" ht="24" customHeight="1" x14ac:dyDescent="0.25">
      <c r="A64" s="133"/>
      <c r="B64" s="134"/>
      <c r="C64" s="134"/>
      <c r="D64" s="134"/>
      <c r="E64" s="138" t="s">
        <v>284</v>
      </c>
      <c r="F64" s="139"/>
      <c r="G64" s="140"/>
      <c r="H64" s="36">
        <f>K81</f>
        <v>0</v>
      </c>
      <c r="I64" s="36">
        <f>L81</f>
        <v>0.49916600000000005</v>
      </c>
      <c r="J64" s="36">
        <f>H64+I64</f>
        <v>0.49916600000000005</v>
      </c>
      <c r="K64" s="2"/>
      <c r="L64" s="24"/>
      <c r="M64" s="24"/>
      <c r="N64" s="4"/>
      <c r="O64" s="7"/>
      <c r="P64" s="7"/>
      <c r="Q64" s="7"/>
    </row>
    <row r="65" spans="1:17" ht="16.5" customHeight="1" x14ac:dyDescent="0.25">
      <c r="A65" s="25"/>
      <c r="B65" s="7" t="s">
        <v>121</v>
      </c>
      <c r="C65" s="7"/>
      <c r="D65" s="7"/>
      <c r="E65" s="7"/>
      <c r="F65" s="7"/>
      <c r="G65" s="7"/>
      <c r="H65" s="7"/>
      <c r="I65" s="7"/>
      <c r="J65" s="26"/>
      <c r="K65" s="2"/>
      <c r="L65" s="4"/>
      <c r="M65" s="4"/>
      <c r="N65" s="4"/>
      <c r="O65" s="23" t="s">
        <v>122</v>
      </c>
      <c r="P65" s="23" t="s">
        <v>123</v>
      </c>
      <c r="Q65" s="7"/>
    </row>
    <row r="66" spans="1:17" ht="36.75" customHeight="1" x14ac:dyDescent="0.25">
      <c r="A66" s="141" t="s">
        <v>285</v>
      </c>
      <c r="B66" s="142"/>
      <c r="C66" s="142"/>
      <c r="D66" s="142"/>
      <c r="E66" s="142"/>
      <c r="F66" s="142"/>
      <c r="G66" s="142"/>
      <c r="H66" s="142"/>
      <c r="I66" s="142"/>
      <c r="J66" s="143"/>
      <c r="K66" s="2" t="s">
        <v>124</v>
      </c>
      <c r="L66" s="24"/>
      <c r="M66" s="27">
        <v>5.2999999999999999E-2</v>
      </c>
      <c r="N66" s="28">
        <v>0.60399999999999998</v>
      </c>
      <c r="O66" s="29">
        <f>M66+N66</f>
        <v>0.65700000000000003</v>
      </c>
      <c r="P66" s="29">
        <f>O66/J63*100</f>
        <v>12.994462025316455</v>
      </c>
      <c r="Q66" s="7"/>
    </row>
    <row r="67" spans="1:17" ht="25.5" customHeight="1" x14ac:dyDescent="0.25">
      <c r="A67" s="30"/>
      <c r="B67" s="31"/>
      <c r="C67" s="31"/>
      <c r="D67" s="31"/>
      <c r="E67" s="31"/>
      <c r="F67" s="31"/>
      <c r="G67" s="31"/>
      <c r="H67" s="144" t="s">
        <v>125</v>
      </c>
      <c r="I67" s="145"/>
      <c r="J67" s="146"/>
      <c r="K67" s="2"/>
      <c r="L67" s="4"/>
      <c r="M67" s="29">
        <f>H63+H64</f>
        <v>0</v>
      </c>
      <c r="N67" s="29">
        <f>I63+I64-N66-(2*0.018)-M66</f>
        <v>4.8621660000000002</v>
      </c>
      <c r="O67" s="7"/>
      <c r="P67" s="7"/>
      <c r="Q67" s="7"/>
    </row>
    <row r="68" spans="1:17" ht="33.75" customHeight="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4"/>
      <c r="M68" s="32">
        <f>M67/24</f>
        <v>0</v>
      </c>
      <c r="N68" s="32">
        <f>N67/24</f>
        <v>0.20259025</v>
      </c>
      <c r="O68" s="23"/>
      <c r="P68" s="32">
        <f>M68+N68</f>
        <v>0.20259025</v>
      </c>
      <c r="Q68" s="7"/>
    </row>
    <row r="69" spans="1:17" ht="15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7"/>
      <c r="M69" s="29">
        <f>M68*1000</f>
        <v>0</v>
      </c>
      <c r="N69" s="29">
        <f>N68*1000</f>
        <v>202.59025</v>
      </c>
      <c r="O69" s="23"/>
      <c r="P69" s="29">
        <f>M69+N69</f>
        <v>202.59025</v>
      </c>
      <c r="Q69" s="7"/>
    </row>
    <row r="70" spans="1:17" ht="15.75" customHeight="1" x14ac:dyDescent="0.25">
      <c r="A70" s="2"/>
      <c r="B70" s="2"/>
      <c r="C70" s="2"/>
      <c r="D70" s="2"/>
      <c r="E70" s="2"/>
      <c r="F70" s="2" t="s">
        <v>124</v>
      </c>
      <c r="G70" s="2"/>
      <c r="H70" s="2"/>
      <c r="I70" s="2"/>
      <c r="J70" s="2"/>
      <c r="K70" s="2"/>
      <c r="L70" s="2"/>
      <c r="M70" s="34"/>
      <c r="N70" s="34"/>
      <c r="O70" s="2"/>
      <c r="P70" s="2"/>
      <c r="Q70" s="2"/>
    </row>
    <row r="71" spans="1:17" ht="15.75" customHeight="1" x14ac:dyDescent="0.25">
      <c r="A71" s="126"/>
      <c r="B71" s="127"/>
      <c r="C71" s="127"/>
      <c r="D71" s="127"/>
      <c r="E71" s="98"/>
      <c r="F71" s="2"/>
      <c r="G71" s="2"/>
      <c r="H71" s="2"/>
      <c r="I71" s="2"/>
      <c r="J71" s="98"/>
      <c r="K71" s="2"/>
      <c r="L71" s="2"/>
      <c r="M71" s="2"/>
      <c r="N71" s="2"/>
      <c r="O71" s="2"/>
      <c r="P71" s="2"/>
      <c r="Q71" s="2"/>
    </row>
    <row r="72" spans="1:17" ht="15.75" customHeight="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</row>
    <row r="73" spans="1:17" ht="15.75" customHeight="1" x14ac:dyDescent="0.25">
      <c r="A73" s="2"/>
      <c r="B73" s="2"/>
      <c r="C73" s="2"/>
      <c r="D73" s="2"/>
      <c r="E73" s="33"/>
      <c r="F73" s="2"/>
      <c r="G73" s="2"/>
      <c r="H73" s="2"/>
      <c r="I73" s="2"/>
      <c r="J73" s="2"/>
      <c r="K73" s="16"/>
      <c r="L73" s="16"/>
      <c r="M73" s="2"/>
      <c r="N73" s="2"/>
      <c r="O73" s="2"/>
      <c r="P73" s="2"/>
      <c r="Q73" s="2"/>
    </row>
    <row r="74" spans="1:17" ht="15.75" customHeight="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16"/>
      <c r="L74" s="16"/>
      <c r="M74" s="2"/>
      <c r="N74" s="2"/>
      <c r="O74" s="2"/>
      <c r="P74" s="2"/>
      <c r="Q74" s="2"/>
    </row>
    <row r="75" spans="1:17" ht="15.7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16"/>
      <c r="L75" s="16"/>
      <c r="M75" s="2"/>
      <c r="N75" s="2"/>
      <c r="O75" s="2"/>
      <c r="P75" s="2"/>
      <c r="Q75" s="2"/>
    </row>
    <row r="76" spans="1:17" ht="15.7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</row>
    <row r="77" spans="1:17" ht="15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 ht="15.7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17" ht="15.7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3" t="s">
        <v>126</v>
      </c>
      <c r="L79" s="23" t="s">
        <v>127</v>
      </c>
      <c r="M79" s="23" t="s">
        <v>128</v>
      </c>
      <c r="N79" s="23" t="s">
        <v>129</v>
      </c>
      <c r="O79" s="2"/>
      <c r="P79" s="2"/>
      <c r="Q79" s="2"/>
    </row>
    <row r="80" spans="1:17" ht="15.7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9">
        <v>0</v>
      </c>
      <c r="L80" s="29">
        <v>0.58930000000000005</v>
      </c>
      <c r="M80" s="32">
        <f>K80+L80</f>
        <v>0.58930000000000005</v>
      </c>
      <c r="N80" s="32">
        <f>M80-M63</f>
        <v>9.0133999999999992E-2</v>
      </c>
      <c r="O80" s="2"/>
      <c r="P80" s="2"/>
      <c r="Q80" s="2"/>
    </row>
    <row r="81" spans="1:17" ht="15.7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35">
        <v>0</v>
      </c>
      <c r="L81" s="35">
        <f>L80-N80</f>
        <v>0.49916600000000005</v>
      </c>
      <c r="M81" s="32">
        <f>K81+L81</f>
        <v>0.49916600000000005</v>
      </c>
      <c r="N81" s="32">
        <f>N80/2</f>
        <v>4.5066999999999996E-2</v>
      </c>
      <c r="O81" s="2"/>
      <c r="P81" s="2"/>
      <c r="Q81" s="2"/>
    </row>
    <row r="82" spans="1:17" ht="15.7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</row>
    <row r="83" spans="1:17" ht="15.7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1:17" ht="15.7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1:17" ht="15.7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1:17" ht="15.7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1:17" ht="15.7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1:17" ht="15.7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1:17" ht="15.7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1:17" ht="15.7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1:17" ht="15.7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1:17" ht="15.7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1:17" ht="15.7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1:17" ht="15.7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1:17" ht="15.7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1:17" ht="15.7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1:17" ht="15.7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1:17" ht="15.7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1:17" ht="15.7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spans="1:17" ht="15.7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</sheetData>
  <mergeCells count="37">
    <mergeCell ref="L11:L12"/>
    <mergeCell ref="M11:N11"/>
    <mergeCell ref="A1:J1"/>
    <mergeCell ref="A2:J2"/>
    <mergeCell ref="A3:J3"/>
    <mergeCell ref="A4:J4"/>
    <mergeCell ref="A5:B5"/>
    <mergeCell ref="C5:J5"/>
    <mergeCell ref="A6:B6"/>
    <mergeCell ref="C6:J6"/>
    <mergeCell ref="A7:B7"/>
    <mergeCell ref="C7:J7"/>
    <mergeCell ref="A8:B8"/>
    <mergeCell ref="C8:J8"/>
    <mergeCell ref="A9:B9"/>
    <mergeCell ref="C9:J9"/>
    <mergeCell ref="A10:B10"/>
    <mergeCell ref="C10:J10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A61:D61"/>
    <mergeCell ref="E61:J61"/>
    <mergeCell ref="A71:D71"/>
    <mergeCell ref="A62:G62"/>
    <mergeCell ref="A63:D64"/>
    <mergeCell ref="E63:G63"/>
    <mergeCell ref="E64:G64"/>
    <mergeCell ref="A66:J66"/>
    <mergeCell ref="H67:J6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0"/>
  <sheetViews>
    <sheetView workbookViewId="0">
      <selection activeCell="L11" sqref="L11:N38"/>
    </sheetView>
  </sheetViews>
  <sheetFormatPr defaultColWidth="14.42578125" defaultRowHeight="15" x14ac:dyDescent="0.25"/>
  <cols>
    <col min="1" max="1" width="10.5703125" style="45" customWidth="1"/>
    <col min="2" max="2" width="18.5703125" style="45" customWidth="1"/>
    <col min="3" max="4" width="12.7109375" style="45" customWidth="1"/>
    <col min="5" max="5" width="14.7109375" style="45" customWidth="1"/>
    <col min="6" max="6" width="12.42578125" style="45" customWidth="1"/>
    <col min="7" max="7" width="15.140625" style="45" customWidth="1"/>
    <col min="8" max="9" width="12.7109375" style="45" customWidth="1"/>
    <col min="10" max="10" width="15" style="45" customWidth="1"/>
    <col min="11" max="11" width="9.140625" style="45" customWidth="1"/>
    <col min="12" max="12" width="13" style="45" customWidth="1"/>
    <col min="13" max="13" width="12.7109375" style="45" customWidth="1"/>
    <col min="14" max="14" width="14.28515625" style="45" customWidth="1"/>
    <col min="15" max="15" width="7.85546875" style="45" customWidth="1"/>
    <col min="16" max="17" width="9.140625" style="45" customWidth="1"/>
    <col min="18" max="16384" width="14.42578125" style="45"/>
  </cols>
  <sheetData>
    <row r="1" spans="1:17" ht="24" x14ac:dyDescent="0.4">
      <c r="A1" s="101" t="s">
        <v>0</v>
      </c>
      <c r="B1" s="102"/>
      <c r="C1" s="102"/>
      <c r="D1" s="102"/>
      <c r="E1" s="102"/>
      <c r="F1" s="102"/>
      <c r="G1" s="102"/>
      <c r="H1" s="102"/>
      <c r="I1" s="102"/>
      <c r="J1" s="103"/>
      <c r="K1" s="1"/>
      <c r="L1" s="2"/>
      <c r="M1" s="2"/>
      <c r="N1" s="2"/>
      <c r="O1" s="3"/>
      <c r="P1" s="4" t="s">
        <v>1</v>
      </c>
      <c r="Q1" s="2"/>
    </row>
    <row r="2" spans="1:17" ht="18.75" x14ac:dyDescent="0.3">
      <c r="A2" s="104" t="s">
        <v>2</v>
      </c>
      <c r="B2" s="102"/>
      <c r="C2" s="102"/>
      <c r="D2" s="102"/>
      <c r="E2" s="102"/>
      <c r="F2" s="102"/>
      <c r="G2" s="102"/>
      <c r="H2" s="102"/>
      <c r="I2" s="102"/>
      <c r="J2" s="103"/>
      <c r="K2" s="2"/>
      <c r="L2" s="2"/>
      <c r="M2" s="2"/>
      <c r="N2" s="2"/>
      <c r="O2" s="5"/>
      <c r="P2" s="4" t="s">
        <v>3</v>
      </c>
      <c r="Q2" s="2"/>
    </row>
    <row r="3" spans="1:17" ht="18.75" customHeight="1" x14ac:dyDescent="0.25">
      <c r="A3" s="105" t="s">
        <v>146</v>
      </c>
      <c r="B3" s="106"/>
      <c r="C3" s="106"/>
      <c r="D3" s="106"/>
      <c r="E3" s="106"/>
      <c r="F3" s="106"/>
      <c r="G3" s="106"/>
      <c r="H3" s="106"/>
      <c r="I3" s="106"/>
      <c r="J3" s="107"/>
      <c r="K3" s="6"/>
      <c r="L3" s="6"/>
      <c r="N3" s="6"/>
      <c r="O3" s="6"/>
      <c r="P3" s="6"/>
      <c r="Q3" s="6"/>
    </row>
    <row r="4" spans="1:17" ht="24" x14ac:dyDescent="0.4">
      <c r="A4" s="101" t="s">
        <v>4</v>
      </c>
      <c r="B4" s="102"/>
      <c r="C4" s="102"/>
      <c r="D4" s="102"/>
      <c r="E4" s="102"/>
      <c r="F4" s="102"/>
      <c r="G4" s="102"/>
      <c r="H4" s="102"/>
      <c r="I4" s="102"/>
      <c r="J4" s="103"/>
      <c r="K4" s="2"/>
      <c r="L4" s="2"/>
      <c r="M4" s="6"/>
      <c r="N4" s="2"/>
      <c r="O4" s="2"/>
      <c r="P4" s="2"/>
      <c r="Q4" s="2"/>
    </row>
    <row r="5" spans="1:17" x14ac:dyDescent="0.25">
      <c r="A5" s="108" t="s">
        <v>5</v>
      </c>
      <c r="B5" s="103"/>
      <c r="C5" s="109" t="s">
        <v>6</v>
      </c>
      <c r="D5" s="102"/>
      <c r="E5" s="102"/>
      <c r="F5" s="102"/>
      <c r="G5" s="102"/>
      <c r="H5" s="102"/>
      <c r="I5" s="102"/>
      <c r="J5" s="103"/>
      <c r="K5" s="2"/>
      <c r="L5" s="2"/>
      <c r="M5" s="2"/>
      <c r="N5" s="2"/>
      <c r="O5" s="2"/>
      <c r="P5" s="2"/>
      <c r="Q5" s="2"/>
    </row>
    <row r="6" spans="1:17" ht="45" customHeight="1" x14ac:dyDescent="0.25">
      <c r="A6" s="110" t="s">
        <v>7</v>
      </c>
      <c r="B6" s="103"/>
      <c r="C6" s="111" t="s">
        <v>8</v>
      </c>
      <c r="D6" s="102"/>
      <c r="E6" s="102"/>
      <c r="F6" s="102"/>
      <c r="G6" s="102"/>
      <c r="H6" s="102"/>
      <c r="I6" s="102"/>
      <c r="J6" s="103"/>
      <c r="K6" s="2"/>
      <c r="L6" s="2"/>
      <c r="M6" s="2"/>
      <c r="N6" s="2"/>
      <c r="O6" s="2"/>
      <c r="P6" s="2"/>
      <c r="Q6" s="2"/>
    </row>
    <row r="7" spans="1:17" x14ac:dyDescent="0.25">
      <c r="A7" s="110" t="s">
        <v>9</v>
      </c>
      <c r="B7" s="103"/>
      <c r="C7" s="112" t="s">
        <v>10</v>
      </c>
      <c r="D7" s="102"/>
      <c r="E7" s="102"/>
      <c r="F7" s="102"/>
      <c r="G7" s="102"/>
      <c r="H7" s="102"/>
      <c r="I7" s="102"/>
      <c r="J7" s="103"/>
      <c r="K7" s="2"/>
      <c r="L7" s="2"/>
      <c r="M7" s="2"/>
      <c r="N7" s="2"/>
      <c r="O7" s="2"/>
      <c r="P7" s="2"/>
      <c r="Q7" s="2"/>
    </row>
    <row r="8" spans="1:17" x14ac:dyDescent="0.25">
      <c r="A8" s="110" t="s">
        <v>11</v>
      </c>
      <c r="B8" s="103"/>
      <c r="C8" s="112" t="s">
        <v>12</v>
      </c>
      <c r="D8" s="102"/>
      <c r="E8" s="102"/>
      <c r="F8" s="102"/>
      <c r="G8" s="102"/>
      <c r="H8" s="102"/>
      <c r="I8" s="102"/>
      <c r="J8" s="103"/>
      <c r="K8" s="2"/>
      <c r="L8" s="2"/>
      <c r="M8" s="2"/>
      <c r="N8" s="2"/>
      <c r="O8" s="2"/>
      <c r="P8" s="2"/>
      <c r="Q8" s="2"/>
    </row>
    <row r="9" spans="1:17" x14ac:dyDescent="0.25">
      <c r="A9" s="113" t="s">
        <v>13</v>
      </c>
      <c r="B9" s="103"/>
      <c r="C9" s="114" t="s">
        <v>147</v>
      </c>
      <c r="D9" s="115"/>
      <c r="E9" s="115"/>
      <c r="F9" s="115"/>
      <c r="G9" s="115"/>
      <c r="H9" s="115"/>
      <c r="I9" s="115"/>
      <c r="J9" s="116"/>
      <c r="K9" s="6"/>
      <c r="L9" s="6"/>
      <c r="M9" s="6"/>
      <c r="N9" s="6"/>
      <c r="O9" s="6"/>
      <c r="P9" s="6"/>
      <c r="Q9" s="6"/>
    </row>
    <row r="10" spans="1:17" x14ac:dyDescent="0.25">
      <c r="A10" s="110" t="s">
        <v>14</v>
      </c>
      <c r="B10" s="103"/>
      <c r="C10" s="114"/>
      <c r="D10" s="115"/>
      <c r="E10" s="115"/>
      <c r="F10" s="115"/>
      <c r="G10" s="115"/>
      <c r="H10" s="115"/>
      <c r="I10" s="115"/>
      <c r="J10" s="116"/>
      <c r="K10" s="2"/>
      <c r="L10" s="2"/>
      <c r="M10" s="2"/>
      <c r="N10" s="2"/>
      <c r="O10" s="2"/>
      <c r="P10" s="2"/>
      <c r="Q10" s="2"/>
    </row>
    <row r="11" spans="1:17" ht="33" customHeight="1" x14ac:dyDescent="0.25">
      <c r="A11" s="117" t="s">
        <v>15</v>
      </c>
      <c r="B11" s="117" t="s">
        <v>16</v>
      </c>
      <c r="C11" s="119" t="s">
        <v>17</v>
      </c>
      <c r="D11" s="119" t="s">
        <v>18</v>
      </c>
      <c r="E11" s="117" t="s">
        <v>19</v>
      </c>
      <c r="F11" s="117" t="s">
        <v>15</v>
      </c>
      <c r="G11" s="117" t="s">
        <v>16</v>
      </c>
      <c r="H11" s="119" t="s">
        <v>17</v>
      </c>
      <c r="I11" s="119" t="s">
        <v>18</v>
      </c>
      <c r="J11" s="117" t="s">
        <v>19</v>
      </c>
      <c r="K11" s="2"/>
      <c r="L11" s="147" t="s">
        <v>16</v>
      </c>
      <c r="M11" s="148" t="s">
        <v>287</v>
      </c>
      <c r="N11" s="148"/>
      <c r="O11" s="2"/>
      <c r="P11" s="2"/>
      <c r="Q11" s="2"/>
    </row>
    <row r="12" spans="1:17" ht="13.5" customHeight="1" x14ac:dyDescent="0.25">
      <c r="A12" s="118"/>
      <c r="B12" s="118"/>
      <c r="C12" s="118"/>
      <c r="D12" s="118"/>
      <c r="E12" s="118"/>
      <c r="F12" s="118"/>
      <c r="G12" s="118"/>
      <c r="H12" s="118"/>
      <c r="I12" s="118"/>
      <c r="J12" s="118"/>
      <c r="K12" s="2"/>
      <c r="L12" s="147"/>
      <c r="M12" s="7" t="s">
        <v>17</v>
      </c>
      <c r="N12" s="2" t="s">
        <v>18</v>
      </c>
      <c r="O12" s="2"/>
      <c r="P12" s="2"/>
      <c r="Q12" s="2"/>
    </row>
    <row r="13" spans="1:17" x14ac:dyDescent="0.25">
      <c r="A13" s="8">
        <v>1</v>
      </c>
      <c r="B13" s="9" t="s">
        <v>20</v>
      </c>
      <c r="C13" s="37">
        <v>0</v>
      </c>
      <c r="D13" s="10">
        <v>215</v>
      </c>
      <c r="E13" s="11">
        <f t="shared" ref="E13:E60" si="0">SUM(C13,D13)</f>
        <v>215</v>
      </c>
      <c r="F13" s="8">
        <v>49</v>
      </c>
      <c r="G13" s="12" t="s">
        <v>21</v>
      </c>
      <c r="H13" s="37">
        <v>0</v>
      </c>
      <c r="I13" s="10">
        <v>215</v>
      </c>
      <c r="J13" s="8">
        <f t="shared" ref="J13:J60" si="1">SUM(H13,I13)</f>
        <v>215</v>
      </c>
      <c r="K13" s="2"/>
      <c r="L13" s="2"/>
      <c r="M13" s="7"/>
      <c r="N13" s="7"/>
      <c r="O13" s="2"/>
      <c r="P13" s="2"/>
      <c r="Q13" s="2"/>
    </row>
    <row r="14" spans="1:17" x14ac:dyDescent="0.25">
      <c r="A14" s="8">
        <f t="shared" ref="A14:A36" si="2">A13+1</f>
        <v>2</v>
      </c>
      <c r="B14" s="9" t="s">
        <v>22</v>
      </c>
      <c r="C14" s="37">
        <v>0</v>
      </c>
      <c r="D14" s="10">
        <v>215</v>
      </c>
      <c r="E14" s="11">
        <f t="shared" si="0"/>
        <v>215</v>
      </c>
      <c r="F14" s="8">
        <f t="shared" ref="F14:F36" si="3">F13+1</f>
        <v>50</v>
      </c>
      <c r="G14" s="12" t="s">
        <v>23</v>
      </c>
      <c r="H14" s="37">
        <v>0</v>
      </c>
      <c r="I14" s="10">
        <v>215</v>
      </c>
      <c r="J14" s="8">
        <f t="shared" si="1"/>
        <v>215</v>
      </c>
      <c r="K14" s="2"/>
      <c r="L14" s="2" t="s">
        <v>20</v>
      </c>
      <c r="M14" s="7">
        <f>AVERAGE(C13:C16)</f>
        <v>0</v>
      </c>
      <c r="N14" s="7">
        <f>AVERAGE(D13:D16)</f>
        <v>215</v>
      </c>
      <c r="O14" s="2"/>
      <c r="P14" s="2"/>
      <c r="Q14" s="2"/>
    </row>
    <row r="15" spans="1:17" x14ac:dyDescent="0.25">
      <c r="A15" s="8">
        <f t="shared" si="2"/>
        <v>3</v>
      </c>
      <c r="B15" s="9" t="s">
        <v>24</v>
      </c>
      <c r="C15" s="37">
        <v>0</v>
      </c>
      <c r="D15" s="10">
        <v>215</v>
      </c>
      <c r="E15" s="11">
        <f t="shared" si="0"/>
        <v>215</v>
      </c>
      <c r="F15" s="8">
        <f t="shared" si="3"/>
        <v>51</v>
      </c>
      <c r="G15" s="12" t="s">
        <v>25</v>
      </c>
      <c r="H15" s="37">
        <v>0</v>
      </c>
      <c r="I15" s="10">
        <v>215</v>
      </c>
      <c r="J15" s="8">
        <f t="shared" si="1"/>
        <v>215</v>
      </c>
      <c r="K15" s="2"/>
      <c r="L15" s="2" t="s">
        <v>28</v>
      </c>
      <c r="M15" s="7">
        <f>AVERAGE(C17:C20)</f>
        <v>0</v>
      </c>
      <c r="N15" s="7">
        <f>AVERAGE(D17:D20)</f>
        <v>215</v>
      </c>
      <c r="O15" s="2"/>
      <c r="P15" s="2"/>
      <c r="Q15" s="2"/>
    </row>
    <row r="16" spans="1:17" x14ac:dyDescent="0.25">
      <c r="A16" s="8">
        <f t="shared" si="2"/>
        <v>4</v>
      </c>
      <c r="B16" s="9" t="s">
        <v>26</v>
      </c>
      <c r="C16" s="37">
        <v>0</v>
      </c>
      <c r="D16" s="10">
        <v>215</v>
      </c>
      <c r="E16" s="11">
        <f t="shared" si="0"/>
        <v>215</v>
      </c>
      <c r="F16" s="8">
        <f t="shared" si="3"/>
        <v>52</v>
      </c>
      <c r="G16" s="12" t="s">
        <v>27</v>
      </c>
      <c r="H16" s="37">
        <v>0</v>
      </c>
      <c r="I16" s="10">
        <v>215</v>
      </c>
      <c r="J16" s="8">
        <f t="shared" si="1"/>
        <v>215</v>
      </c>
      <c r="K16" s="2"/>
      <c r="L16" s="2" t="s">
        <v>36</v>
      </c>
      <c r="M16" s="7">
        <f>AVERAGE(C21:C24)</f>
        <v>0</v>
      </c>
      <c r="N16" s="7">
        <f>AVERAGE(D21:D24)</f>
        <v>215</v>
      </c>
      <c r="O16" s="2"/>
      <c r="P16" s="2"/>
      <c r="Q16" s="2"/>
    </row>
    <row r="17" spans="1:17" x14ac:dyDescent="0.25">
      <c r="A17" s="8">
        <f t="shared" si="2"/>
        <v>5</v>
      </c>
      <c r="B17" s="9" t="s">
        <v>28</v>
      </c>
      <c r="C17" s="37">
        <v>0</v>
      </c>
      <c r="D17" s="10">
        <v>215</v>
      </c>
      <c r="E17" s="11">
        <f t="shared" si="0"/>
        <v>215</v>
      </c>
      <c r="F17" s="8">
        <f t="shared" si="3"/>
        <v>53</v>
      </c>
      <c r="G17" s="12" t="s">
        <v>29</v>
      </c>
      <c r="H17" s="37">
        <v>0</v>
      </c>
      <c r="I17" s="10">
        <v>215</v>
      </c>
      <c r="J17" s="8">
        <f t="shared" si="1"/>
        <v>215</v>
      </c>
      <c r="K17" s="2"/>
      <c r="L17" s="2" t="s">
        <v>44</v>
      </c>
      <c r="M17" s="7">
        <f>AVERAGE(C25:C28)</f>
        <v>0</v>
      </c>
      <c r="N17" s="7">
        <f>AVERAGE(D25:D28)</f>
        <v>215</v>
      </c>
      <c r="O17" s="2"/>
      <c r="P17" s="2"/>
      <c r="Q17" s="2"/>
    </row>
    <row r="18" spans="1:17" x14ac:dyDescent="0.25">
      <c r="A18" s="8">
        <f t="shared" si="2"/>
        <v>6</v>
      </c>
      <c r="B18" s="9" t="s">
        <v>30</v>
      </c>
      <c r="C18" s="37">
        <v>0</v>
      </c>
      <c r="D18" s="10">
        <v>215</v>
      </c>
      <c r="E18" s="11">
        <f t="shared" si="0"/>
        <v>215</v>
      </c>
      <c r="F18" s="8">
        <f t="shared" si="3"/>
        <v>54</v>
      </c>
      <c r="G18" s="12" t="s">
        <v>31</v>
      </c>
      <c r="H18" s="37">
        <v>0</v>
      </c>
      <c r="I18" s="10">
        <v>215</v>
      </c>
      <c r="J18" s="8">
        <f t="shared" si="1"/>
        <v>215</v>
      </c>
      <c r="K18" s="2"/>
      <c r="L18" s="2" t="s">
        <v>52</v>
      </c>
      <c r="M18" s="7">
        <f>AVERAGE(C29:C32)</f>
        <v>0</v>
      </c>
      <c r="N18" s="7">
        <f>AVERAGE(D29:D32)</f>
        <v>215</v>
      </c>
      <c r="O18" s="2"/>
      <c r="P18" s="2"/>
      <c r="Q18" s="2"/>
    </row>
    <row r="19" spans="1:17" x14ac:dyDescent="0.25">
      <c r="A19" s="8">
        <f t="shared" si="2"/>
        <v>7</v>
      </c>
      <c r="B19" s="9" t="s">
        <v>32</v>
      </c>
      <c r="C19" s="37">
        <v>0</v>
      </c>
      <c r="D19" s="10">
        <v>215</v>
      </c>
      <c r="E19" s="11">
        <f t="shared" si="0"/>
        <v>215</v>
      </c>
      <c r="F19" s="8">
        <f t="shared" si="3"/>
        <v>55</v>
      </c>
      <c r="G19" s="12" t="s">
        <v>33</v>
      </c>
      <c r="H19" s="37">
        <v>0</v>
      </c>
      <c r="I19" s="10">
        <v>215</v>
      </c>
      <c r="J19" s="8">
        <f t="shared" si="1"/>
        <v>215</v>
      </c>
      <c r="K19" s="2"/>
      <c r="L19" s="2" t="s">
        <v>60</v>
      </c>
      <c r="M19" s="7">
        <f>AVERAGE(C33:C36)</f>
        <v>0</v>
      </c>
      <c r="N19" s="7">
        <f>AVERAGE(D33:D36)</f>
        <v>215</v>
      </c>
      <c r="O19" s="2"/>
      <c r="P19" s="2"/>
      <c r="Q19" s="2"/>
    </row>
    <row r="20" spans="1:17" x14ac:dyDescent="0.25">
      <c r="A20" s="8">
        <f t="shared" si="2"/>
        <v>8</v>
      </c>
      <c r="B20" s="9" t="s">
        <v>34</v>
      </c>
      <c r="C20" s="37">
        <v>0</v>
      </c>
      <c r="D20" s="10">
        <v>215</v>
      </c>
      <c r="E20" s="11">
        <f t="shared" si="0"/>
        <v>215</v>
      </c>
      <c r="F20" s="8">
        <f t="shared" si="3"/>
        <v>56</v>
      </c>
      <c r="G20" s="12" t="s">
        <v>35</v>
      </c>
      <c r="H20" s="37">
        <v>0</v>
      </c>
      <c r="I20" s="10">
        <v>215</v>
      </c>
      <c r="J20" s="8">
        <f t="shared" si="1"/>
        <v>215</v>
      </c>
      <c r="K20" s="2"/>
      <c r="L20" s="2" t="s">
        <v>68</v>
      </c>
      <c r="M20" s="7">
        <f>AVERAGE(C37:C40)</f>
        <v>0</v>
      </c>
      <c r="N20" s="7">
        <f>AVERAGE(D37:D40)</f>
        <v>215</v>
      </c>
      <c r="O20" s="2"/>
      <c r="P20" s="2"/>
      <c r="Q20" s="2"/>
    </row>
    <row r="21" spans="1:17" ht="15.75" customHeight="1" x14ac:dyDescent="0.25">
      <c r="A21" s="8">
        <f t="shared" si="2"/>
        <v>9</v>
      </c>
      <c r="B21" s="9" t="s">
        <v>36</v>
      </c>
      <c r="C21" s="37">
        <v>0</v>
      </c>
      <c r="D21" s="10">
        <v>215</v>
      </c>
      <c r="E21" s="11">
        <f t="shared" si="0"/>
        <v>215</v>
      </c>
      <c r="F21" s="8">
        <f t="shared" si="3"/>
        <v>57</v>
      </c>
      <c r="G21" s="12" t="s">
        <v>37</v>
      </c>
      <c r="H21" s="37">
        <v>0</v>
      </c>
      <c r="I21" s="10">
        <v>215</v>
      </c>
      <c r="J21" s="8">
        <f t="shared" si="1"/>
        <v>215</v>
      </c>
      <c r="K21" s="2"/>
      <c r="L21" s="2" t="s">
        <v>76</v>
      </c>
      <c r="M21" s="7">
        <f>AVERAGE(C41:C44)</f>
        <v>0</v>
      </c>
      <c r="N21" s="7">
        <f>AVERAGE(D41:D44)</f>
        <v>215</v>
      </c>
      <c r="O21" s="2"/>
      <c r="P21" s="2"/>
      <c r="Q21" s="2"/>
    </row>
    <row r="22" spans="1:17" ht="15.75" customHeight="1" x14ac:dyDescent="0.25">
      <c r="A22" s="8">
        <f t="shared" si="2"/>
        <v>10</v>
      </c>
      <c r="B22" s="9" t="s">
        <v>38</v>
      </c>
      <c r="C22" s="37">
        <v>0</v>
      </c>
      <c r="D22" s="10">
        <v>215</v>
      </c>
      <c r="E22" s="11">
        <f t="shared" si="0"/>
        <v>215</v>
      </c>
      <c r="F22" s="8">
        <f t="shared" si="3"/>
        <v>58</v>
      </c>
      <c r="G22" s="12" t="s">
        <v>39</v>
      </c>
      <c r="H22" s="37">
        <v>0</v>
      </c>
      <c r="I22" s="10">
        <v>215</v>
      </c>
      <c r="J22" s="8">
        <f t="shared" si="1"/>
        <v>215</v>
      </c>
      <c r="K22" s="2"/>
      <c r="L22" s="2" t="s">
        <v>84</v>
      </c>
      <c r="M22" s="7">
        <f>AVERAGE(C45:C48)</f>
        <v>0</v>
      </c>
      <c r="N22" s="7">
        <f>AVERAGE(D45:D48)</f>
        <v>215</v>
      </c>
      <c r="O22" s="2"/>
      <c r="P22" s="2"/>
      <c r="Q22" s="2"/>
    </row>
    <row r="23" spans="1:17" ht="15.75" customHeight="1" x14ac:dyDescent="0.25">
      <c r="A23" s="8">
        <f t="shared" si="2"/>
        <v>11</v>
      </c>
      <c r="B23" s="9" t="s">
        <v>40</v>
      </c>
      <c r="C23" s="37">
        <v>0</v>
      </c>
      <c r="D23" s="10">
        <v>215</v>
      </c>
      <c r="E23" s="11">
        <f t="shared" si="0"/>
        <v>215</v>
      </c>
      <c r="F23" s="8">
        <f t="shared" si="3"/>
        <v>59</v>
      </c>
      <c r="G23" s="12" t="s">
        <v>41</v>
      </c>
      <c r="H23" s="37">
        <v>0</v>
      </c>
      <c r="I23" s="10">
        <v>215</v>
      </c>
      <c r="J23" s="8">
        <f t="shared" si="1"/>
        <v>215</v>
      </c>
      <c r="K23" s="2"/>
      <c r="L23" s="2" t="s">
        <v>92</v>
      </c>
      <c r="M23" s="7">
        <f>AVERAGE(C49:C52)</f>
        <v>0</v>
      </c>
      <c r="N23" s="7">
        <f>AVERAGE(D49:D52)</f>
        <v>215</v>
      </c>
      <c r="O23" s="2"/>
      <c r="P23" s="2"/>
      <c r="Q23" s="2"/>
    </row>
    <row r="24" spans="1:17" ht="15.75" customHeight="1" x14ac:dyDescent="0.25">
      <c r="A24" s="8">
        <f t="shared" si="2"/>
        <v>12</v>
      </c>
      <c r="B24" s="9" t="s">
        <v>42</v>
      </c>
      <c r="C24" s="37">
        <v>0</v>
      </c>
      <c r="D24" s="10">
        <v>215</v>
      </c>
      <c r="E24" s="11">
        <f t="shared" si="0"/>
        <v>215</v>
      </c>
      <c r="F24" s="8">
        <f t="shared" si="3"/>
        <v>60</v>
      </c>
      <c r="G24" s="12" t="s">
        <v>43</v>
      </c>
      <c r="H24" s="37">
        <v>0</v>
      </c>
      <c r="I24" s="10">
        <v>215</v>
      </c>
      <c r="J24" s="8">
        <f t="shared" si="1"/>
        <v>215</v>
      </c>
      <c r="K24" s="2"/>
      <c r="L24" s="13" t="s">
        <v>100</v>
      </c>
      <c r="M24" s="7">
        <f>AVERAGE(C53:C56)</f>
        <v>0</v>
      </c>
      <c r="N24" s="7">
        <f>AVERAGE(D53:D56)</f>
        <v>215</v>
      </c>
      <c r="O24" s="2"/>
      <c r="P24" s="2"/>
      <c r="Q24" s="2"/>
    </row>
    <row r="25" spans="1:17" ht="15.75" customHeight="1" x14ac:dyDescent="0.25">
      <c r="A25" s="8">
        <f t="shared" si="2"/>
        <v>13</v>
      </c>
      <c r="B25" s="9" t="s">
        <v>44</v>
      </c>
      <c r="C25" s="37">
        <v>0</v>
      </c>
      <c r="D25" s="10">
        <v>215</v>
      </c>
      <c r="E25" s="11">
        <f t="shared" si="0"/>
        <v>215</v>
      </c>
      <c r="F25" s="8">
        <f t="shared" si="3"/>
        <v>61</v>
      </c>
      <c r="G25" s="12" t="s">
        <v>45</v>
      </c>
      <c r="H25" s="37">
        <v>0</v>
      </c>
      <c r="I25" s="10">
        <v>215</v>
      </c>
      <c r="J25" s="8">
        <f t="shared" si="1"/>
        <v>215</v>
      </c>
      <c r="K25" s="2"/>
      <c r="L25" s="16" t="s">
        <v>108</v>
      </c>
      <c r="M25" s="7">
        <f>AVERAGE(C57:C60)</f>
        <v>0</v>
      </c>
      <c r="N25" s="7">
        <f>AVERAGE(D57:D60)</f>
        <v>215</v>
      </c>
      <c r="O25" s="2"/>
      <c r="P25" s="2"/>
      <c r="Q25" s="2"/>
    </row>
    <row r="26" spans="1:17" ht="15.75" customHeight="1" x14ac:dyDescent="0.25">
      <c r="A26" s="8">
        <f t="shared" si="2"/>
        <v>14</v>
      </c>
      <c r="B26" s="9" t="s">
        <v>46</v>
      </c>
      <c r="C26" s="37">
        <v>0</v>
      </c>
      <c r="D26" s="10">
        <v>215</v>
      </c>
      <c r="E26" s="11">
        <f t="shared" si="0"/>
        <v>215</v>
      </c>
      <c r="F26" s="8">
        <f t="shared" si="3"/>
        <v>62</v>
      </c>
      <c r="G26" s="12" t="s">
        <v>47</v>
      </c>
      <c r="H26" s="37">
        <v>0</v>
      </c>
      <c r="I26" s="10">
        <v>215</v>
      </c>
      <c r="J26" s="8">
        <f t="shared" si="1"/>
        <v>215</v>
      </c>
      <c r="K26" s="2"/>
      <c r="L26" s="16" t="s">
        <v>21</v>
      </c>
      <c r="M26" s="7">
        <f>AVERAGE(H13:H16)</f>
        <v>0</v>
      </c>
      <c r="N26" s="7">
        <f>AVERAGE(I13:I16)</f>
        <v>215</v>
      </c>
      <c r="O26" s="2"/>
      <c r="P26" s="2"/>
      <c r="Q26" s="2"/>
    </row>
    <row r="27" spans="1:17" ht="15.75" customHeight="1" x14ac:dyDescent="0.25">
      <c r="A27" s="8">
        <f t="shared" si="2"/>
        <v>15</v>
      </c>
      <c r="B27" s="9" t="s">
        <v>48</v>
      </c>
      <c r="C27" s="37">
        <v>0</v>
      </c>
      <c r="D27" s="10">
        <v>215</v>
      </c>
      <c r="E27" s="11">
        <f t="shared" si="0"/>
        <v>215</v>
      </c>
      <c r="F27" s="8">
        <f t="shared" si="3"/>
        <v>63</v>
      </c>
      <c r="G27" s="12" t="s">
        <v>49</v>
      </c>
      <c r="H27" s="37">
        <v>0</v>
      </c>
      <c r="I27" s="10">
        <v>215</v>
      </c>
      <c r="J27" s="8">
        <f t="shared" si="1"/>
        <v>215</v>
      </c>
      <c r="K27" s="2"/>
      <c r="L27" s="24" t="s">
        <v>29</v>
      </c>
      <c r="M27" s="7">
        <f>AVERAGE(H17:H20)</f>
        <v>0</v>
      </c>
      <c r="N27" s="7">
        <f>AVERAGE(I17:I20)</f>
        <v>215</v>
      </c>
      <c r="O27" s="2"/>
      <c r="P27" s="2"/>
      <c r="Q27" s="2"/>
    </row>
    <row r="28" spans="1:17" ht="15.75" customHeight="1" x14ac:dyDescent="0.25">
      <c r="A28" s="8">
        <f t="shared" si="2"/>
        <v>16</v>
      </c>
      <c r="B28" s="9" t="s">
        <v>50</v>
      </c>
      <c r="C28" s="37">
        <v>0</v>
      </c>
      <c r="D28" s="10">
        <v>215</v>
      </c>
      <c r="E28" s="11">
        <f t="shared" si="0"/>
        <v>215</v>
      </c>
      <c r="F28" s="8">
        <f t="shared" si="3"/>
        <v>64</v>
      </c>
      <c r="G28" s="12" t="s">
        <v>51</v>
      </c>
      <c r="H28" s="37">
        <v>0</v>
      </c>
      <c r="I28" s="10">
        <v>215</v>
      </c>
      <c r="J28" s="8">
        <f t="shared" si="1"/>
        <v>215</v>
      </c>
      <c r="K28" s="2"/>
      <c r="L28" s="2" t="s">
        <v>37</v>
      </c>
      <c r="M28" s="7">
        <f>AVERAGE(H21:H24)</f>
        <v>0</v>
      </c>
      <c r="N28" s="7">
        <f>AVERAGE(I21:I24)</f>
        <v>215</v>
      </c>
      <c r="O28" s="2"/>
      <c r="P28" s="2"/>
      <c r="Q28" s="2"/>
    </row>
    <row r="29" spans="1:17" ht="15.75" customHeight="1" x14ac:dyDescent="0.25">
      <c r="A29" s="8">
        <f t="shared" si="2"/>
        <v>17</v>
      </c>
      <c r="B29" s="9" t="s">
        <v>52</v>
      </c>
      <c r="C29" s="37">
        <v>0</v>
      </c>
      <c r="D29" s="10">
        <v>215</v>
      </c>
      <c r="E29" s="11">
        <f t="shared" si="0"/>
        <v>215</v>
      </c>
      <c r="F29" s="8">
        <f t="shared" si="3"/>
        <v>65</v>
      </c>
      <c r="G29" s="12" t="s">
        <v>53</v>
      </c>
      <c r="H29" s="37">
        <v>0</v>
      </c>
      <c r="I29" s="10">
        <v>215</v>
      </c>
      <c r="J29" s="8">
        <f t="shared" si="1"/>
        <v>215</v>
      </c>
      <c r="K29" s="2"/>
      <c r="L29" s="2" t="s">
        <v>45</v>
      </c>
      <c r="M29" s="7">
        <f>AVERAGE(H25:H28)</f>
        <v>0</v>
      </c>
      <c r="N29" s="7">
        <f>AVERAGE(I25:I28)</f>
        <v>215</v>
      </c>
      <c r="O29" s="2"/>
      <c r="P29" s="2"/>
      <c r="Q29" s="2"/>
    </row>
    <row r="30" spans="1:17" ht="15.75" customHeight="1" x14ac:dyDescent="0.25">
      <c r="A30" s="8">
        <f t="shared" si="2"/>
        <v>18</v>
      </c>
      <c r="B30" s="9" t="s">
        <v>54</v>
      </c>
      <c r="C30" s="37">
        <v>0</v>
      </c>
      <c r="D30" s="10">
        <v>215</v>
      </c>
      <c r="E30" s="11">
        <f t="shared" si="0"/>
        <v>215</v>
      </c>
      <c r="F30" s="8">
        <f t="shared" si="3"/>
        <v>66</v>
      </c>
      <c r="G30" s="12" t="s">
        <v>55</v>
      </c>
      <c r="H30" s="37">
        <v>0</v>
      </c>
      <c r="I30" s="10">
        <v>215</v>
      </c>
      <c r="J30" s="8">
        <f t="shared" si="1"/>
        <v>215</v>
      </c>
      <c r="K30" s="2"/>
      <c r="L30" s="2" t="s">
        <v>53</v>
      </c>
      <c r="M30" s="7">
        <f>AVERAGE(H29:H32)</f>
        <v>0</v>
      </c>
      <c r="N30" s="7">
        <f>AVERAGE(I29:I32)</f>
        <v>215</v>
      </c>
      <c r="O30" s="2"/>
      <c r="P30" s="2"/>
      <c r="Q30" s="2"/>
    </row>
    <row r="31" spans="1:17" ht="15.75" customHeight="1" x14ac:dyDescent="0.25">
      <c r="A31" s="8">
        <f t="shared" si="2"/>
        <v>19</v>
      </c>
      <c r="B31" s="9" t="s">
        <v>56</v>
      </c>
      <c r="C31" s="37">
        <v>0</v>
      </c>
      <c r="D31" s="10">
        <v>215</v>
      </c>
      <c r="E31" s="11">
        <f t="shared" si="0"/>
        <v>215</v>
      </c>
      <c r="F31" s="8">
        <f t="shared" si="3"/>
        <v>67</v>
      </c>
      <c r="G31" s="12" t="s">
        <v>57</v>
      </c>
      <c r="H31" s="37">
        <v>0</v>
      </c>
      <c r="I31" s="10">
        <v>215</v>
      </c>
      <c r="J31" s="8">
        <f t="shared" si="1"/>
        <v>215</v>
      </c>
      <c r="K31" s="2"/>
      <c r="L31" s="2" t="s">
        <v>61</v>
      </c>
      <c r="M31" s="7">
        <f>AVERAGE(H33:H36)</f>
        <v>0</v>
      </c>
      <c r="N31" s="7">
        <f>AVERAGE(I33:I36)</f>
        <v>215</v>
      </c>
      <c r="O31" s="2"/>
      <c r="P31" s="2"/>
      <c r="Q31" s="2"/>
    </row>
    <row r="32" spans="1:17" ht="15.75" customHeight="1" x14ac:dyDescent="0.25">
      <c r="A32" s="8">
        <f t="shared" si="2"/>
        <v>20</v>
      </c>
      <c r="B32" s="9" t="s">
        <v>58</v>
      </c>
      <c r="C32" s="37">
        <v>0</v>
      </c>
      <c r="D32" s="10">
        <v>215</v>
      </c>
      <c r="E32" s="11">
        <f t="shared" si="0"/>
        <v>215</v>
      </c>
      <c r="F32" s="8">
        <f t="shared" si="3"/>
        <v>68</v>
      </c>
      <c r="G32" s="12" t="s">
        <v>59</v>
      </c>
      <c r="H32" s="37">
        <v>0</v>
      </c>
      <c r="I32" s="10">
        <v>215</v>
      </c>
      <c r="J32" s="8">
        <f t="shared" si="1"/>
        <v>215</v>
      </c>
      <c r="K32" s="2"/>
      <c r="L32" s="2" t="s">
        <v>69</v>
      </c>
      <c r="M32" s="7">
        <f>AVERAGE(H37:H40)</f>
        <v>0</v>
      </c>
      <c r="N32" s="7">
        <f>AVERAGE(I37:I40)</f>
        <v>215</v>
      </c>
      <c r="O32" s="2"/>
      <c r="P32" s="2"/>
      <c r="Q32" s="2"/>
    </row>
    <row r="33" spans="1:17" ht="15.75" customHeight="1" x14ac:dyDescent="0.25">
      <c r="A33" s="8">
        <f t="shared" si="2"/>
        <v>21</v>
      </c>
      <c r="B33" s="9" t="s">
        <v>60</v>
      </c>
      <c r="C33" s="37">
        <v>0</v>
      </c>
      <c r="D33" s="10">
        <v>215</v>
      </c>
      <c r="E33" s="11">
        <f t="shared" si="0"/>
        <v>215</v>
      </c>
      <c r="F33" s="8">
        <f t="shared" si="3"/>
        <v>69</v>
      </c>
      <c r="G33" s="12" t="s">
        <v>61</v>
      </c>
      <c r="H33" s="37">
        <v>0</v>
      </c>
      <c r="I33" s="10">
        <v>215</v>
      </c>
      <c r="J33" s="8">
        <f t="shared" si="1"/>
        <v>215</v>
      </c>
      <c r="K33" s="2"/>
      <c r="L33" s="2" t="s">
        <v>77</v>
      </c>
      <c r="M33" s="7">
        <f>AVERAGE(H41:H44)</f>
        <v>0</v>
      </c>
      <c r="N33" s="7">
        <f>AVERAGE(I41:I44)</f>
        <v>215</v>
      </c>
      <c r="O33" s="2"/>
      <c r="P33" s="2"/>
      <c r="Q33" s="2"/>
    </row>
    <row r="34" spans="1:17" ht="15.75" customHeight="1" x14ac:dyDescent="0.25">
      <c r="A34" s="8">
        <f t="shared" si="2"/>
        <v>22</v>
      </c>
      <c r="B34" s="9" t="s">
        <v>62</v>
      </c>
      <c r="C34" s="37">
        <v>0</v>
      </c>
      <c r="D34" s="10">
        <v>215</v>
      </c>
      <c r="E34" s="11">
        <f t="shared" si="0"/>
        <v>215</v>
      </c>
      <c r="F34" s="8">
        <f t="shared" si="3"/>
        <v>70</v>
      </c>
      <c r="G34" s="12" t="s">
        <v>63</v>
      </c>
      <c r="H34" s="37">
        <v>0</v>
      </c>
      <c r="I34" s="10">
        <v>215</v>
      </c>
      <c r="J34" s="8">
        <f t="shared" si="1"/>
        <v>215</v>
      </c>
      <c r="K34" s="2"/>
      <c r="L34" s="2" t="s">
        <v>85</v>
      </c>
      <c r="M34" s="7">
        <f>AVERAGE(H45:H48)</f>
        <v>0</v>
      </c>
      <c r="N34" s="7">
        <f>AVERAGE(I45:I48)</f>
        <v>215</v>
      </c>
      <c r="O34" s="2"/>
      <c r="P34" s="2"/>
      <c r="Q34" s="2"/>
    </row>
    <row r="35" spans="1:17" ht="15.75" customHeight="1" x14ac:dyDescent="0.25">
      <c r="A35" s="8">
        <f t="shared" si="2"/>
        <v>23</v>
      </c>
      <c r="B35" s="9" t="s">
        <v>64</v>
      </c>
      <c r="C35" s="37">
        <v>0</v>
      </c>
      <c r="D35" s="10">
        <v>215</v>
      </c>
      <c r="E35" s="11">
        <f t="shared" si="0"/>
        <v>215</v>
      </c>
      <c r="F35" s="8">
        <f t="shared" si="3"/>
        <v>71</v>
      </c>
      <c r="G35" s="12" t="s">
        <v>65</v>
      </c>
      <c r="H35" s="37">
        <v>0</v>
      </c>
      <c r="I35" s="10">
        <v>215</v>
      </c>
      <c r="J35" s="8">
        <f t="shared" si="1"/>
        <v>215</v>
      </c>
      <c r="K35" s="2"/>
      <c r="L35" s="2" t="s">
        <v>93</v>
      </c>
      <c r="M35" s="7">
        <f>AVERAGE(H49:H52)</f>
        <v>0</v>
      </c>
      <c r="N35" s="7">
        <f>AVERAGE(I49:I52)</f>
        <v>215</v>
      </c>
      <c r="O35" s="2"/>
      <c r="P35" s="2"/>
      <c r="Q35" s="2"/>
    </row>
    <row r="36" spans="1:17" ht="15.75" customHeight="1" x14ac:dyDescent="0.25">
      <c r="A36" s="8">
        <f t="shared" si="2"/>
        <v>24</v>
      </c>
      <c r="B36" s="9" t="s">
        <v>66</v>
      </c>
      <c r="C36" s="37">
        <v>0</v>
      </c>
      <c r="D36" s="10">
        <v>215</v>
      </c>
      <c r="E36" s="11">
        <f t="shared" si="0"/>
        <v>215</v>
      </c>
      <c r="F36" s="8">
        <f t="shared" si="3"/>
        <v>72</v>
      </c>
      <c r="G36" s="12" t="s">
        <v>67</v>
      </c>
      <c r="H36" s="37">
        <v>0</v>
      </c>
      <c r="I36" s="10">
        <v>215</v>
      </c>
      <c r="J36" s="8">
        <f t="shared" si="1"/>
        <v>215</v>
      </c>
      <c r="K36" s="2"/>
      <c r="L36" s="100" t="s">
        <v>101</v>
      </c>
      <c r="M36" s="7">
        <f>AVERAGE(H53:H56)</f>
        <v>0</v>
      </c>
      <c r="N36" s="7">
        <f>AVERAGE(I53:I56)</f>
        <v>215</v>
      </c>
      <c r="O36" s="2"/>
      <c r="P36" s="2"/>
      <c r="Q36" s="2"/>
    </row>
    <row r="37" spans="1:17" ht="15.75" customHeight="1" x14ac:dyDescent="0.25">
      <c r="A37" s="8">
        <v>25</v>
      </c>
      <c r="B37" s="9" t="s">
        <v>68</v>
      </c>
      <c r="C37" s="37">
        <v>0</v>
      </c>
      <c r="D37" s="10">
        <v>215</v>
      </c>
      <c r="E37" s="11">
        <f t="shared" si="0"/>
        <v>215</v>
      </c>
      <c r="F37" s="8">
        <v>73</v>
      </c>
      <c r="G37" s="12" t="s">
        <v>69</v>
      </c>
      <c r="H37" s="37">
        <v>0</v>
      </c>
      <c r="I37" s="10">
        <v>215</v>
      </c>
      <c r="J37" s="8">
        <f t="shared" si="1"/>
        <v>215</v>
      </c>
      <c r="K37" s="2"/>
      <c r="L37" s="100" t="s">
        <v>109</v>
      </c>
      <c r="M37" s="7">
        <f>AVERAGE(H57:H60)</f>
        <v>0</v>
      </c>
      <c r="N37" s="7">
        <f>AVERAGE(I57:I60)</f>
        <v>215</v>
      </c>
      <c r="O37" s="2"/>
      <c r="P37" s="2"/>
      <c r="Q37" s="2"/>
    </row>
    <row r="38" spans="1:17" ht="15.75" customHeight="1" x14ac:dyDescent="0.25">
      <c r="A38" s="8">
        <f t="shared" ref="A38:A60" si="4">A37+1</f>
        <v>26</v>
      </c>
      <c r="B38" s="9" t="s">
        <v>70</v>
      </c>
      <c r="C38" s="37">
        <v>0</v>
      </c>
      <c r="D38" s="10">
        <v>215</v>
      </c>
      <c r="E38" s="8">
        <f t="shared" si="0"/>
        <v>215</v>
      </c>
      <c r="F38" s="8">
        <f t="shared" ref="F38:F60" si="5">F37+1</f>
        <v>74</v>
      </c>
      <c r="G38" s="12" t="s">
        <v>71</v>
      </c>
      <c r="H38" s="37">
        <v>0</v>
      </c>
      <c r="I38" s="10">
        <v>215</v>
      </c>
      <c r="J38" s="8">
        <f t="shared" si="1"/>
        <v>215</v>
      </c>
      <c r="K38" s="2"/>
      <c r="L38" s="100" t="s">
        <v>288</v>
      </c>
      <c r="M38" s="100">
        <f>AVERAGE(M14:M37)</f>
        <v>0</v>
      </c>
      <c r="N38" s="100">
        <f>AVERAGE(N14:N37)</f>
        <v>215</v>
      </c>
      <c r="O38" s="2"/>
      <c r="P38" s="2"/>
      <c r="Q38" s="2"/>
    </row>
    <row r="39" spans="1:17" ht="15.75" customHeight="1" x14ac:dyDescent="0.25">
      <c r="A39" s="8">
        <f t="shared" si="4"/>
        <v>27</v>
      </c>
      <c r="B39" s="9" t="s">
        <v>72</v>
      </c>
      <c r="C39" s="37">
        <v>0</v>
      </c>
      <c r="D39" s="10">
        <v>215</v>
      </c>
      <c r="E39" s="8">
        <f t="shared" si="0"/>
        <v>215</v>
      </c>
      <c r="F39" s="8">
        <f t="shared" si="5"/>
        <v>75</v>
      </c>
      <c r="G39" s="12" t="s">
        <v>73</v>
      </c>
      <c r="H39" s="37">
        <v>0</v>
      </c>
      <c r="I39" s="10">
        <v>215</v>
      </c>
      <c r="J39" s="8">
        <f t="shared" si="1"/>
        <v>215</v>
      </c>
      <c r="K39" s="2"/>
      <c r="L39" s="2"/>
      <c r="M39" s="2"/>
      <c r="N39" s="2"/>
      <c r="O39" s="2"/>
      <c r="P39" s="2"/>
      <c r="Q39" s="2"/>
    </row>
    <row r="40" spans="1:17" ht="15.75" customHeight="1" x14ac:dyDescent="0.25">
      <c r="A40" s="8">
        <f t="shared" si="4"/>
        <v>28</v>
      </c>
      <c r="B40" s="9" t="s">
        <v>74</v>
      </c>
      <c r="C40" s="37">
        <v>0</v>
      </c>
      <c r="D40" s="10">
        <v>215</v>
      </c>
      <c r="E40" s="8">
        <f t="shared" si="0"/>
        <v>215</v>
      </c>
      <c r="F40" s="8">
        <f t="shared" si="5"/>
        <v>76</v>
      </c>
      <c r="G40" s="12" t="s">
        <v>75</v>
      </c>
      <c r="H40" s="37">
        <v>0</v>
      </c>
      <c r="I40" s="10">
        <v>215</v>
      </c>
      <c r="J40" s="8">
        <f t="shared" si="1"/>
        <v>215</v>
      </c>
      <c r="K40" s="2"/>
      <c r="L40" s="2"/>
      <c r="M40" s="2"/>
      <c r="N40" s="2"/>
      <c r="O40" s="2"/>
      <c r="P40" s="2"/>
      <c r="Q40" s="2"/>
    </row>
    <row r="41" spans="1:17" ht="15.75" customHeight="1" x14ac:dyDescent="0.25">
      <c r="A41" s="8">
        <f t="shared" si="4"/>
        <v>29</v>
      </c>
      <c r="B41" s="9" t="s">
        <v>76</v>
      </c>
      <c r="C41" s="37">
        <v>0</v>
      </c>
      <c r="D41" s="10">
        <v>215</v>
      </c>
      <c r="E41" s="8">
        <f t="shared" si="0"/>
        <v>215</v>
      </c>
      <c r="F41" s="8">
        <f t="shared" si="5"/>
        <v>77</v>
      </c>
      <c r="G41" s="12" t="s">
        <v>77</v>
      </c>
      <c r="H41" s="37">
        <v>0</v>
      </c>
      <c r="I41" s="10">
        <v>215</v>
      </c>
      <c r="J41" s="8">
        <f t="shared" si="1"/>
        <v>215</v>
      </c>
      <c r="K41" s="2"/>
      <c r="L41" s="2"/>
      <c r="M41" s="2"/>
      <c r="N41" s="2"/>
      <c r="O41" s="2"/>
      <c r="P41" s="2"/>
      <c r="Q41" s="2"/>
    </row>
    <row r="42" spans="1:17" ht="15.75" customHeight="1" x14ac:dyDescent="0.25">
      <c r="A42" s="8">
        <f t="shared" si="4"/>
        <v>30</v>
      </c>
      <c r="B42" s="9" t="s">
        <v>78</v>
      </c>
      <c r="C42" s="37">
        <v>0</v>
      </c>
      <c r="D42" s="10">
        <v>215</v>
      </c>
      <c r="E42" s="8">
        <f t="shared" si="0"/>
        <v>215</v>
      </c>
      <c r="F42" s="8">
        <f t="shared" si="5"/>
        <v>78</v>
      </c>
      <c r="G42" s="12" t="s">
        <v>79</v>
      </c>
      <c r="H42" s="37">
        <v>0</v>
      </c>
      <c r="I42" s="10">
        <v>215</v>
      </c>
      <c r="J42" s="8">
        <f t="shared" si="1"/>
        <v>215</v>
      </c>
      <c r="K42" s="2"/>
      <c r="L42" s="2"/>
      <c r="M42" s="2"/>
      <c r="N42" s="2"/>
      <c r="O42" s="2"/>
      <c r="P42" s="2"/>
      <c r="Q42" s="2"/>
    </row>
    <row r="43" spans="1:17" ht="15.75" customHeight="1" x14ac:dyDescent="0.25">
      <c r="A43" s="8">
        <f t="shared" si="4"/>
        <v>31</v>
      </c>
      <c r="B43" s="9" t="s">
        <v>80</v>
      </c>
      <c r="C43" s="37">
        <v>0</v>
      </c>
      <c r="D43" s="10">
        <v>215</v>
      </c>
      <c r="E43" s="8">
        <f t="shared" si="0"/>
        <v>215</v>
      </c>
      <c r="F43" s="8">
        <f t="shared" si="5"/>
        <v>79</v>
      </c>
      <c r="G43" s="12" t="s">
        <v>81</v>
      </c>
      <c r="H43" s="37">
        <v>0</v>
      </c>
      <c r="I43" s="10">
        <v>215</v>
      </c>
      <c r="J43" s="8">
        <f t="shared" si="1"/>
        <v>215</v>
      </c>
      <c r="K43" s="2"/>
      <c r="L43" s="2"/>
      <c r="M43" s="2"/>
      <c r="N43" s="2"/>
      <c r="O43" s="2"/>
      <c r="P43" s="2"/>
      <c r="Q43" s="2"/>
    </row>
    <row r="44" spans="1:17" ht="15.75" customHeight="1" x14ac:dyDescent="0.25">
      <c r="A44" s="8">
        <f t="shared" si="4"/>
        <v>32</v>
      </c>
      <c r="B44" s="9" t="s">
        <v>82</v>
      </c>
      <c r="C44" s="37">
        <v>0</v>
      </c>
      <c r="D44" s="10">
        <v>215</v>
      </c>
      <c r="E44" s="8">
        <f t="shared" si="0"/>
        <v>215</v>
      </c>
      <c r="F44" s="8">
        <f t="shared" si="5"/>
        <v>80</v>
      </c>
      <c r="G44" s="12" t="s">
        <v>83</v>
      </c>
      <c r="H44" s="37">
        <v>0</v>
      </c>
      <c r="I44" s="10">
        <v>215</v>
      </c>
      <c r="J44" s="8">
        <f t="shared" si="1"/>
        <v>215</v>
      </c>
      <c r="K44" s="2"/>
      <c r="L44" s="2"/>
      <c r="M44" s="2"/>
      <c r="N44" s="2"/>
      <c r="O44" s="2"/>
      <c r="P44" s="2"/>
      <c r="Q44" s="2"/>
    </row>
    <row r="45" spans="1:17" ht="15.75" customHeight="1" x14ac:dyDescent="0.25">
      <c r="A45" s="8">
        <f t="shared" si="4"/>
        <v>33</v>
      </c>
      <c r="B45" s="9" t="s">
        <v>84</v>
      </c>
      <c r="C45" s="37">
        <v>0</v>
      </c>
      <c r="D45" s="10">
        <v>215</v>
      </c>
      <c r="E45" s="8">
        <f t="shared" si="0"/>
        <v>215</v>
      </c>
      <c r="F45" s="8">
        <f t="shared" si="5"/>
        <v>81</v>
      </c>
      <c r="G45" s="12" t="s">
        <v>85</v>
      </c>
      <c r="H45" s="37">
        <v>0</v>
      </c>
      <c r="I45" s="10">
        <v>215</v>
      </c>
      <c r="J45" s="8">
        <f t="shared" si="1"/>
        <v>215</v>
      </c>
      <c r="K45" s="2"/>
      <c r="L45" s="2"/>
      <c r="M45" s="2"/>
      <c r="N45" s="2"/>
      <c r="O45" s="2"/>
      <c r="P45" s="2"/>
      <c r="Q45" s="2"/>
    </row>
    <row r="46" spans="1:17" ht="15.75" customHeight="1" x14ac:dyDescent="0.25">
      <c r="A46" s="8">
        <f t="shared" si="4"/>
        <v>34</v>
      </c>
      <c r="B46" s="9" t="s">
        <v>86</v>
      </c>
      <c r="C46" s="37">
        <v>0</v>
      </c>
      <c r="D46" s="10">
        <v>215</v>
      </c>
      <c r="E46" s="8">
        <f t="shared" si="0"/>
        <v>215</v>
      </c>
      <c r="F46" s="8">
        <f t="shared" si="5"/>
        <v>82</v>
      </c>
      <c r="G46" s="12" t="s">
        <v>87</v>
      </c>
      <c r="H46" s="37">
        <v>0</v>
      </c>
      <c r="I46" s="10">
        <v>215</v>
      </c>
      <c r="J46" s="8">
        <f t="shared" si="1"/>
        <v>215</v>
      </c>
      <c r="K46" s="2"/>
      <c r="L46" s="2"/>
      <c r="M46" s="2"/>
      <c r="N46" s="2"/>
      <c r="O46" s="2"/>
      <c r="P46" s="2"/>
      <c r="Q46" s="2"/>
    </row>
    <row r="47" spans="1:17" ht="15.75" customHeight="1" x14ac:dyDescent="0.25">
      <c r="A47" s="8">
        <f t="shared" si="4"/>
        <v>35</v>
      </c>
      <c r="B47" s="9" t="s">
        <v>88</v>
      </c>
      <c r="C47" s="37">
        <v>0</v>
      </c>
      <c r="D47" s="10">
        <v>215</v>
      </c>
      <c r="E47" s="8">
        <f t="shared" si="0"/>
        <v>215</v>
      </c>
      <c r="F47" s="8">
        <f t="shared" si="5"/>
        <v>83</v>
      </c>
      <c r="G47" s="12" t="s">
        <v>89</v>
      </c>
      <c r="H47" s="37">
        <v>0</v>
      </c>
      <c r="I47" s="10">
        <v>215</v>
      </c>
      <c r="J47" s="8">
        <f t="shared" si="1"/>
        <v>215</v>
      </c>
      <c r="K47" s="2"/>
      <c r="L47" s="2"/>
      <c r="M47" s="2"/>
      <c r="N47" s="2"/>
      <c r="O47" s="2"/>
      <c r="P47" s="2"/>
      <c r="Q47" s="2"/>
    </row>
    <row r="48" spans="1:17" ht="15.75" customHeight="1" x14ac:dyDescent="0.25">
      <c r="A48" s="8">
        <f t="shared" si="4"/>
        <v>36</v>
      </c>
      <c r="B48" s="9" t="s">
        <v>90</v>
      </c>
      <c r="C48" s="37">
        <v>0</v>
      </c>
      <c r="D48" s="10">
        <v>215</v>
      </c>
      <c r="E48" s="8">
        <f t="shared" si="0"/>
        <v>215</v>
      </c>
      <c r="F48" s="8">
        <f t="shared" si="5"/>
        <v>84</v>
      </c>
      <c r="G48" s="12" t="s">
        <v>91</v>
      </c>
      <c r="H48" s="37">
        <v>0</v>
      </c>
      <c r="I48" s="10">
        <v>215</v>
      </c>
      <c r="J48" s="8">
        <f t="shared" si="1"/>
        <v>215</v>
      </c>
      <c r="K48" s="2"/>
      <c r="L48" s="2"/>
      <c r="M48" s="2"/>
      <c r="N48" s="2"/>
      <c r="O48" s="2"/>
      <c r="P48" s="2"/>
      <c r="Q48" s="2"/>
    </row>
    <row r="49" spans="1:17" ht="15.75" customHeight="1" x14ac:dyDescent="0.25">
      <c r="A49" s="8">
        <f t="shared" si="4"/>
        <v>37</v>
      </c>
      <c r="B49" s="9" t="s">
        <v>92</v>
      </c>
      <c r="C49" s="37">
        <v>0</v>
      </c>
      <c r="D49" s="10">
        <v>215</v>
      </c>
      <c r="E49" s="8">
        <f t="shared" si="0"/>
        <v>215</v>
      </c>
      <c r="F49" s="8">
        <f t="shared" si="5"/>
        <v>85</v>
      </c>
      <c r="G49" s="12" t="s">
        <v>93</v>
      </c>
      <c r="H49" s="37">
        <v>0</v>
      </c>
      <c r="I49" s="10">
        <v>215</v>
      </c>
      <c r="J49" s="8">
        <f t="shared" si="1"/>
        <v>215</v>
      </c>
      <c r="K49" s="2"/>
      <c r="L49" s="2"/>
      <c r="M49" s="2"/>
      <c r="N49" s="2"/>
      <c r="O49" s="2"/>
      <c r="P49" s="2"/>
      <c r="Q49" s="2"/>
    </row>
    <row r="50" spans="1:17" ht="15.75" customHeight="1" x14ac:dyDescent="0.25">
      <c r="A50" s="8">
        <f t="shared" si="4"/>
        <v>38</v>
      </c>
      <c r="B50" s="12" t="s">
        <v>94</v>
      </c>
      <c r="C50" s="37">
        <v>0</v>
      </c>
      <c r="D50" s="10">
        <v>215</v>
      </c>
      <c r="E50" s="8">
        <f t="shared" si="0"/>
        <v>215</v>
      </c>
      <c r="F50" s="8">
        <f t="shared" si="5"/>
        <v>86</v>
      </c>
      <c r="G50" s="12" t="s">
        <v>95</v>
      </c>
      <c r="H50" s="37">
        <v>0</v>
      </c>
      <c r="I50" s="10">
        <v>215</v>
      </c>
      <c r="J50" s="8">
        <f t="shared" si="1"/>
        <v>215</v>
      </c>
      <c r="K50" s="2"/>
      <c r="L50" s="2"/>
      <c r="M50" s="2"/>
      <c r="N50" s="2"/>
      <c r="O50" s="2"/>
      <c r="P50" s="2"/>
      <c r="Q50" s="2"/>
    </row>
    <row r="51" spans="1:17" ht="15.75" customHeight="1" x14ac:dyDescent="0.25">
      <c r="A51" s="8">
        <f t="shared" si="4"/>
        <v>39</v>
      </c>
      <c r="B51" s="12" t="s">
        <v>96</v>
      </c>
      <c r="C51" s="37">
        <v>0</v>
      </c>
      <c r="D51" s="10">
        <v>215</v>
      </c>
      <c r="E51" s="8">
        <f t="shared" si="0"/>
        <v>215</v>
      </c>
      <c r="F51" s="8">
        <f t="shared" si="5"/>
        <v>87</v>
      </c>
      <c r="G51" s="12" t="s">
        <v>97</v>
      </c>
      <c r="H51" s="37">
        <v>0</v>
      </c>
      <c r="I51" s="10">
        <v>215</v>
      </c>
      <c r="J51" s="8">
        <f t="shared" si="1"/>
        <v>215</v>
      </c>
      <c r="K51" s="2"/>
      <c r="L51" s="2"/>
      <c r="M51" s="2"/>
      <c r="N51" s="2"/>
      <c r="O51" s="2"/>
      <c r="P51" s="2"/>
      <c r="Q51" s="2"/>
    </row>
    <row r="52" spans="1:17" ht="15.75" customHeight="1" x14ac:dyDescent="0.25">
      <c r="A52" s="8">
        <f t="shared" si="4"/>
        <v>40</v>
      </c>
      <c r="B52" s="12" t="s">
        <v>98</v>
      </c>
      <c r="C52" s="37">
        <v>0</v>
      </c>
      <c r="D52" s="10">
        <v>215</v>
      </c>
      <c r="E52" s="8">
        <f t="shared" si="0"/>
        <v>215</v>
      </c>
      <c r="F52" s="8">
        <f t="shared" si="5"/>
        <v>88</v>
      </c>
      <c r="G52" s="12" t="s">
        <v>99</v>
      </c>
      <c r="H52" s="37">
        <v>0</v>
      </c>
      <c r="I52" s="10">
        <v>215</v>
      </c>
      <c r="J52" s="8">
        <f t="shared" si="1"/>
        <v>215</v>
      </c>
      <c r="K52" s="2"/>
      <c r="L52" s="2"/>
      <c r="M52" s="2"/>
      <c r="N52" s="2"/>
      <c r="O52" s="2"/>
      <c r="P52" s="2"/>
      <c r="Q52" s="2"/>
    </row>
    <row r="53" spans="1:17" ht="15.75" customHeight="1" x14ac:dyDescent="0.25">
      <c r="A53" s="8">
        <f t="shared" si="4"/>
        <v>41</v>
      </c>
      <c r="B53" s="12" t="s">
        <v>100</v>
      </c>
      <c r="C53" s="37">
        <v>0</v>
      </c>
      <c r="D53" s="10">
        <v>215</v>
      </c>
      <c r="E53" s="8">
        <f t="shared" si="0"/>
        <v>215</v>
      </c>
      <c r="F53" s="8">
        <f t="shared" si="5"/>
        <v>89</v>
      </c>
      <c r="G53" s="12" t="s">
        <v>101</v>
      </c>
      <c r="H53" s="37">
        <v>0</v>
      </c>
      <c r="I53" s="10">
        <v>215</v>
      </c>
      <c r="J53" s="8">
        <f t="shared" si="1"/>
        <v>215</v>
      </c>
      <c r="K53" s="2"/>
      <c r="L53" s="13"/>
      <c r="M53" s="13"/>
      <c r="N53" s="13"/>
      <c r="O53" s="2"/>
      <c r="P53" s="2"/>
      <c r="Q53" s="2"/>
    </row>
    <row r="54" spans="1:17" ht="15.75" customHeight="1" x14ac:dyDescent="0.25">
      <c r="A54" s="8">
        <f t="shared" si="4"/>
        <v>42</v>
      </c>
      <c r="B54" s="12" t="s">
        <v>102</v>
      </c>
      <c r="C54" s="37">
        <v>0</v>
      </c>
      <c r="D54" s="10">
        <v>215</v>
      </c>
      <c r="E54" s="8">
        <f t="shared" si="0"/>
        <v>215</v>
      </c>
      <c r="F54" s="8">
        <f t="shared" si="5"/>
        <v>90</v>
      </c>
      <c r="G54" s="12" t="s">
        <v>103</v>
      </c>
      <c r="H54" s="37">
        <v>0</v>
      </c>
      <c r="I54" s="10">
        <v>215</v>
      </c>
      <c r="J54" s="8">
        <f t="shared" si="1"/>
        <v>215</v>
      </c>
      <c r="K54" s="2"/>
      <c r="L54" s="13"/>
      <c r="M54" s="13"/>
      <c r="N54" s="13"/>
      <c r="O54" s="2"/>
      <c r="P54" s="2"/>
      <c r="Q54" s="2"/>
    </row>
    <row r="55" spans="1:17" ht="15.75" customHeight="1" x14ac:dyDescent="0.25">
      <c r="A55" s="8">
        <f t="shared" si="4"/>
        <v>43</v>
      </c>
      <c r="B55" s="12" t="s">
        <v>104</v>
      </c>
      <c r="C55" s="37">
        <v>0</v>
      </c>
      <c r="D55" s="10">
        <v>215</v>
      </c>
      <c r="E55" s="8">
        <f t="shared" si="0"/>
        <v>215</v>
      </c>
      <c r="F55" s="8">
        <f t="shared" si="5"/>
        <v>91</v>
      </c>
      <c r="G55" s="12" t="s">
        <v>105</v>
      </c>
      <c r="H55" s="37">
        <v>0</v>
      </c>
      <c r="I55" s="10">
        <v>215</v>
      </c>
      <c r="J55" s="8">
        <f t="shared" si="1"/>
        <v>215</v>
      </c>
      <c r="K55" s="2"/>
      <c r="L55" s="13"/>
      <c r="M55" s="13"/>
      <c r="N55" s="13"/>
      <c r="O55" s="2"/>
      <c r="P55" s="2"/>
      <c r="Q55" s="2"/>
    </row>
    <row r="56" spans="1:17" ht="15.75" customHeight="1" x14ac:dyDescent="0.25">
      <c r="A56" s="8">
        <f t="shared" si="4"/>
        <v>44</v>
      </c>
      <c r="B56" s="12" t="s">
        <v>106</v>
      </c>
      <c r="C56" s="37">
        <v>0</v>
      </c>
      <c r="D56" s="10">
        <v>215</v>
      </c>
      <c r="E56" s="8">
        <f t="shared" si="0"/>
        <v>215</v>
      </c>
      <c r="F56" s="8">
        <f t="shared" si="5"/>
        <v>92</v>
      </c>
      <c r="G56" s="12" t="s">
        <v>107</v>
      </c>
      <c r="H56" s="37">
        <v>0</v>
      </c>
      <c r="I56" s="10">
        <v>215</v>
      </c>
      <c r="J56" s="8">
        <f t="shared" si="1"/>
        <v>215</v>
      </c>
      <c r="K56" s="2"/>
      <c r="L56" s="13"/>
      <c r="M56" s="13"/>
      <c r="N56" s="13"/>
      <c r="O56" s="2"/>
      <c r="P56" s="2"/>
      <c r="Q56" s="2"/>
    </row>
    <row r="57" spans="1:17" ht="15.75" customHeight="1" x14ac:dyDescent="0.25">
      <c r="A57" s="8">
        <f t="shared" si="4"/>
        <v>45</v>
      </c>
      <c r="B57" s="12" t="s">
        <v>108</v>
      </c>
      <c r="C57" s="37">
        <v>0</v>
      </c>
      <c r="D57" s="10">
        <v>215</v>
      </c>
      <c r="E57" s="8">
        <f t="shared" si="0"/>
        <v>215</v>
      </c>
      <c r="F57" s="8">
        <f t="shared" si="5"/>
        <v>93</v>
      </c>
      <c r="G57" s="12" t="s">
        <v>109</v>
      </c>
      <c r="H57" s="37">
        <v>0</v>
      </c>
      <c r="I57" s="10">
        <v>215</v>
      </c>
      <c r="J57" s="8">
        <f t="shared" si="1"/>
        <v>215</v>
      </c>
      <c r="K57" s="2"/>
      <c r="L57" s="14"/>
      <c r="M57" s="13"/>
      <c r="N57" s="15"/>
      <c r="O57" s="2"/>
      <c r="P57" s="2"/>
      <c r="Q57" s="2"/>
    </row>
    <row r="58" spans="1:17" ht="15.75" customHeight="1" x14ac:dyDescent="0.25">
      <c r="A58" s="8">
        <f t="shared" si="4"/>
        <v>46</v>
      </c>
      <c r="B58" s="12" t="s">
        <v>110</v>
      </c>
      <c r="C58" s="37">
        <v>0</v>
      </c>
      <c r="D58" s="10">
        <v>215</v>
      </c>
      <c r="E58" s="8">
        <f t="shared" si="0"/>
        <v>215</v>
      </c>
      <c r="F58" s="8">
        <f t="shared" si="5"/>
        <v>94</v>
      </c>
      <c r="G58" s="12" t="s">
        <v>111</v>
      </c>
      <c r="H58" s="37">
        <v>0</v>
      </c>
      <c r="I58" s="10">
        <v>215</v>
      </c>
      <c r="J58" s="8">
        <f t="shared" si="1"/>
        <v>215</v>
      </c>
      <c r="K58" s="2"/>
      <c r="L58" s="16"/>
      <c r="M58" s="13"/>
      <c r="N58" s="15"/>
      <c r="O58" s="2"/>
      <c r="P58" s="2"/>
      <c r="Q58" s="2"/>
    </row>
    <row r="59" spans="1:17" ht="15.75" customHeight="1" x14ac:dyDescent="0.25">
      <c r="A59" s="17">
        <f t="shared" si="4"/>
        <v>47</v>
      </c>
      <c r="B59" s="18" t="s">
        <v>112</v>
      </c>
      <c r="C59" s="37">
        <v>0</v>
      </c>
      <c r="D59" s="10">
        <v>215</v>
      </c>
      <c r="E59" s="17">
        <f t="shared" si="0"/>
        <v>215</v>
      </c>
      <c r="F59" s="17">
        <f t="shared" si="5"/>
        <v>95</v>
      </c>
      <c r="G59" s="18" t="s">
        <v>113</v>
      </c>
      <c r="H59" s="37">
        <v>0</v>
      </c>
      <c r="I59" s="10">
        <v>215</v>
      </c>
      <c r="J59" s="17">
        <f t="shared" si="1"/>
        <v>215</v>
      </c>
      <c r="K59" s="2"/>
      <c r="L59" s="16"/>
      <c r="M59" s="19"/>
      <c r="N59" s="15"/>
      <c r="O59" s="2"/>
      <c r="P59" s="2"/>
      <c r="Q59" s="2"/>
    </row>
    <row r="60" spans="1:17" ht="15.75" customHeight="1" x14ac:dyDescent="0.25">
      <c r="A60" s="17">
        <f t="shared" si="4"/>
        <v>48</v>
      </c>
      <c r="B60" s="18" t="s">
        <v>114</v>
      </c>
      <c r="C60" s="37">
        <v>0</v>
      </c>
      <c r="D60" s="10">
        <v>215</v>
      </c>
      <c r="E60" s="17">
        <f t="shared" si="0"/>
        <v>215</v>
      </c>
      <c r="F60" s="17">
        <f t="shared" si="5"/>
        <v>96</v>
      </c>
      <c r="G60" s="18" t="s">
        <v>115</v>
      </c>
      <c r="H60" s="37">
        <v>0</v>
      </c>
      <c r="I60" s="10">
        <v>215</v>
      </c>
      <c r="J60" s="17">
        <f t="shared" si="1"/>
        <v>215</v>
      </c>
      <c r="K60" s="2"/>
      <c r="L60" s="16"/>
      <c r="M60" s="19"/>
      <c r="N60" s="2"/>
      <c r="O60" s="2"/>
      <c r="P60" s="2"/>
      <c r="Q60" s="2"/>
    </row>
    <row r="61" spans="1:17" ht="30.75" customHeight="1" x14ac:dyDescent="0.3">
      <c r="A61" s="120" t="s">
        <v>116</v>
      </c>
      <c r="B61" s="121"/>
      <c r="C61" s="121"/>
      <c r="D61" s="122"/>
      <c r="E61" s="123" t="s">
        <v>117</v>
      </c>
      <c r="F61" s="124"/>
      <c r="G61" s="124"/>
      <c r="H61" s="124"/>
      <c r="I61" s="124"/>
      <c r="J61" s="125"/>
      <c r="K61" s="2"/>
      <c r="L61" s="14"/>
      <c r="M61" s="2"/>
      <c r="N61" s="2"/>
      <c r="O61" s="2"/>
      <c r="P61" s="2"/>
      <c r="Q61" s="2"/>
    </row>
    <row r="62" spans="1:17" ht="36" customHeight="1" x14ac:dyDescent="0.25">
      <c r="A62" s="128" t="s">
        <v>130</v>
      </c>
      <c r="B62" s="129"/>
      <c r="C62" s="129"/>
      <c r="D62" s="129"/>
      <c r="E62" s="129"/>
      <c r="F62" s="129"/>
      <c r="G62" s="130"/>
      <c r="H62" s="20" t="s">
        <v>118</v>
      </c>
      <c r="I62" s="20" t="s">
        <v>119</v>
      </c>
      <c r="J62" s="20" t="s">
        <v>120</v>
      </c>
      <c r="K62" s="2"/>
      <c r="L62" s="16"/>
      <c r="M62" s="7"/>
      <c r="N62" s="7"/>
      <c r="O62" s="7"/>
      <c r="P62" s="7"/>
      <c r="Q62" s="7"/>
    </row>
    <row r="63" spans="1:17" ht="22.5" customHeight="1" x14ac:dyDescent="0.25">
      <c r="A63" s="131"/>
      <c r="B63" s="132"/>
      <c r="C63" s="132"/>
      <c r="D63" s="132"/>
      <c r="E63" s="135" t="s">
        <v>148</v>
      </c>
      <c r="F63" s="136"/>
      <c r="G63" s="137"/>
      <c r="H63" s="21">
        <v>0</v>
      </c>
      <c r="I63" s="21">
        <v>5.7119999999999997</v>
      </c>
      <c r="J63" s="21">
        <f>H63+I63</f>
        <v>5.7119999999999997</v>
      </c>
      <c r="K63" s="2"/>
      <c r="L63" s="22">
        <f>19.166</f>
        <v>19.166</v>
      </c>
      <c r="M63" s="32">
        <f>L63/1000</f>
        <v>1.9165999999999999E-2</v>
      </c>
      <c r="N63" s="4"/>
      <c r="O63" s="7"/>
      <c r="P63" s="7"/>
      <c r="Q63" s="7"/>
    </row>
    <row r="64" spans="1:17" ht="25.5" customHeight="1" x14ac:dyDescent="0.25">
      <c r="A64" s="133"/>
      <c r="B64" s="134"/>
      <c r="C64" s="134"/>
      <c r="D64" s="134"/>
      <c r="E64" s="138" t="s">
        <v>149</v>
      </c>
      <c r="F64" s="139"/>
      <c r="G64" s="140"/>
      <c r="H64" s="36">
        <f>K81</f>
        <v>0</v>
      </c>
      <c r="I64" s="36">
        <f>L81</f>
        <v>1.9165999999999999E-2</v>
      </c>
      <c r="J64" s="36">
        <f>H64+I64</f>
        <v>1.9165999999999999E-2</v>
      </c>
      <c r="K64" s="2"/>
      <c r="L64" s="24"/>
      <c r="M64" s="24"/>
      <c r="N64" s="4"/>
      <c r="O64" s="7"/>
      <c r="P64" s="7"/>
      <c r="Q64" s="7"/>
    </row>
    <row r="65" spans="1:17" ht="16.5" customHeight="1" x14ac:dyDescent="0.25">
      <c r="A65" s="25"/>
      <c r="B65" s="7" t="s">
        <v>121</v>
      </c>
      <c r="C65" s="7"/>
      <c r="D65" s="7"/>
      <c r="E65" s="7"/>
      <c r="F65" s="7"/>
      <c r="G65" s="7"/>
      <c r="H65" s="7"/>
      <c r="I65" s="7"/>
      <c r="J65" s="26"/>
      <c r="K65" s="2"/>
      <c r="L65" s="4"/>
      <c r="M65" s="4"/>
      <c r="N65" s="4"/>
      <c r="O65" s="23" t="s">
        <v>122</v>
      </c>
      <c r="P65" s="23" t="s">
        <v>123</v>
      </c>
      <c r="Q65" s="7"/>
    </row>
    <row r="66" spans="1:17" ht="31.5" customHeight="1" x14ac:dyDescent="0.25">
      <c r="A66" s="141" t="s">
        <v>150</v>
      </c>
      <c r="B66" s="142"/>
      <c r="C66" s="142"/>
      <c r="D66" s="142"/>
      <c r="E66" s="142"/>
      <c r="F66" s="142"/>
      <c r="G66" s="142"/>
      <c r="H66" s="142"/>
      <c r="I66" s="142"/>
      <c r="J66" s="143"/>
      <c r="K66" s="2" t="s">
        <v>124</v>
      </c>
      <c r="L66" s="24"/>
      <c r="M66" s="27">
        <v>2.9000000000000001E-2</v>
      </c>
      <c r="N66" s="28">
        <v>0.56899999999999995</v>
      </c>
      <c r="O66" s="29">
        <f>M66+N66</f>
        <v>0.59799999999999998</v>
      </c>
      <c r="P66" s="29">
        <f>O66/J63*100</f>
        <v>10.469187675070028</v>
      </c>
      <c r="Q66" s="7"/>
    </row>
    <row r="67" spans="1:17" ht="25.5" customHeight="1" x14ac:dyDescent="0.25">
      <c r="A67" s="30"/>
      <c r="B67" s="31"/>
      <c r="C67" s="31"/>
      <c r="D67" s="31"/>
      <c r="E67" s="31"/>
      <c r="F67" s="31"/>
      <c r="G67" s="31"/>
      <c r="H67" s="144" t="s">
        <v>125</v>
      </c>
      <c r="I67" s="145"/>
      <c r="J67" s="146"/>
      <c r="K67" s="2"/>
      <c r="L67" s="4"/>
      <c r="M67" s="29">
        <f>H63+H64</f>
        <v>0</v>
      </c>
      <c r="N67" s="29">
        <f>I63+I64-N66-(2*0.018)-M66</f>
        <v>5.0971660000000005</v>
      </c>
      <c r="O67" s="7"/>
      <c r="P67" s="7"/>
      <c r="Q67" s="7"/>
    </row>
    <row r="68" spans="1:17" ht="33.75" customHeight="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4"/>
      <c r="M68" s="32">
        <f>M67/24</f>
        <v>0</v>
      </c>
      <c r="N68" s="32">
        <f>N67/24</f>
        <v>0.2123819166666667</v>
      </c>
      <c r="O68" s="23"/>
      <c r="P68" s="32">
        <f>M68+N68</f>
        <v>0.2123819166666667</v>
      </c>
      <c r="Q68" s="7"/>
    </row>
    <row r="69" spans="1:17" ht="15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7"/>
      <c r="M69" s="29">
        <f>M68*1000</f>
        <v>0</v>
      </c>
      <c r="N69" s="29">
        <f>N68*1000</f>
        <v>212.38191666666671</v>
      </c>
      <c r="O69" s="23"/>
      <c r="P69" s="29">
        <f>M69+N69</f>
        <v>212.38191666666671</v>
      </c>
      <c r="Q69" s="7"/>
    </row>
    <row r="70" spans="1:17" ht="15.75" customHeight="1" x14ac:dyDescent="0.25">
      <c r="A70" s="2"/>
      <c r="B70" s="2"/>
      <c r="C70" s="2"/>
      <c r="D70" s="2"/>
      <c r="E70" s="2"/>
      <c r="F70" s="2" t="s">
        <v>124</v>
      </c>
      <c r="G70" s="2"/>
      <c r="H70" s="2"/>
      <c r="I70" s="2"/>
      <c r="J70" s="2"/>
      <c r="K70" s="2"/>
      <c r="L70" s="2"/>
      <c r="M70" s="34"/>
      <c r="N70" s="34"/>
      <c r="O70" s="2"/>
      <c r="P70" s="2"/>
      <c r="Q70" s="2"/>
    </row>
    <row r="71" spans="1:17" ht="15.75" customHeight="1" x14ac:dyDescent="0.25">
      <c r="A71" s="126"/>
      <c r="B71" s="127"/>
      <c r="C71" s="127"/>
      <c r="D71" s="127"/>
      <c r="E71" s="44"/>
      <c r="F71" s="2"/>
      <c r="G71" s="2"/>
      <c r="H71" s="2"/>
      <c r="I71" s="2"/>
      <c r="J71" s="44"/>
      <c r="K71" s="2"/>
      <c r="L71" s="2"/>
      <c r="M71" s="2"/>
      <c r="N71" s="2"/>
      <c r="O71" s="2"/>
      <c r="P71" s="2"/>
      <c r="Q71" s="2"/>
    </row>
    <row r="72" spans="1:17" ht="15.75" customHeight="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</row>
    <row r="73" spans="1:17" ht="15.75" customHeight="1" x14ac:dyDescent="0.25">
      <c r="A73" s="2"/>
      <c r="B73" s="2"/>
      <c r="C73" s="2"/>
      <c r="D73" s="2"/>
      <c r="E73" s="33"/>
      <c r="F73" s="2"/>
      <c r="G73" s="2"/>
      <c r="H73" s="2"/>
      <c r="I73" s="2"/>
      <c r="J73" s="2"/>
      <c r="K73" s="16"/>
      <c r="L73" s="16"/>
      <c r="M73" s="2"/>
      <c r="N73" s="2"/>
      <c r="O73" s="2"/>
      <c r="P73" s="2"/>
      <c r="Q73" s="2"/>
    </row>
    <row r="74" spans="1:17" ht="15.75" customHeight="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16"/>
      <c r="L74" s="16"/>
      <c r="M74" s="2"/>
      <c r="N74" s="2"/>
      <c r="O74" s="2"/>
      <c r="P74" s="2"/>
      <c r="Q74" s="2"/>
    </row>
    <row r="75" spans="1:17" ht="15.7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16"/>
      <c r="L75" s="16"/>
      <c r="M75" s="2"/>
      <c r="N75" s="2"/>
      <c r="O75" s="2"/>
      <c r="P75" s="2"/>
      <c r="Q75" s="2"/>
    </row>
    <row r="76" spans="1:17" ht="15.7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</row>
    <row r="77" spans="1:17" ht="15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 ht="15.7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17" ht="15.7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3" t="s">
        <v>126</v>
      </c>
      <c r="L79" s="23" t="s">
        <v>127</v>
      </c>
      <c r="M79" s="23" t="s">
        <v>128</v>
      </c>
      <c r="N79" s="23" t="s">
        <v>129</v>
      </c>
      <c r="O79" s="2"/>
      <c r="P79" s="2"/>
      <c r="Q79" s="2"/>
    </row>
    <row r="80" spans="1:17" ht="15.7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9">
        <v>0</v>
      </c>
      <c r="L80" s="29">
        <v>2.0799999999999999E-2</v>
      </c>
      <c r="M80" s="32">
        <f>K80+L80</f>
        <v>2.0799999999999999E-2</v>
      </c>
      <c r="N80" s="32">
        <f>M80-M63</f>
        <v>1.634E-3</v>
      </c>
      <c r="O80" s="2"/>
      <c r="P80" s="2"/>
      <c r="Q80" s="2"/>
    </row>
    <row r="81" spans="1:17" ht="15.7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35">
        <v>0</v>
      </c>
      <c r="L81" s="35">
        <f>L80-N80</f>
        <v>1.9165999999999999E-2</v>
      </c>
      <c r="M81" s="32">
        <f>K81+L81</f>
        <v>1.9165999999999999E-2</v>
      </c>
      <c r="N81" s="32">
        <f>N80/2</f>
        <v>8.1700000000000002E-4</v>
      </c>
      <c r="O81" s="2"/>
      <c r="P81" s="2"/>
      <c r="Q81" s="2"/>
    </row>
    <row r="82" spans="1:17" ht="15.7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</row>
    <row r="83" spans="1:17" ht="15.7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1:17" ht="15.7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1:17" ht="15.7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1:17" ht="15.7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1:17" ht="15.7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1:17" ht="15.7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1:17" ht="15.7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1:17" ht="15.7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1:17" ht="15.7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1:17" ht="15.7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1:17" ht="15.7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1:17" ht="15.7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1:17" ht="15.7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1:17" ht="15.7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1:17" ht="15.7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1:17" ht="15.7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1:17" ht="15.7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spans="1:17" ht="15.7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</sheetData>
  <mergeCells count="37">
    <mergeCell ref="L11:L12"/>
    <mergeCell ref="M11:N11"/>
    <mergeCell ref="A1:J1"/>
    <mergeCell ref="A2:J2"/>
    <mergeCell ref="A3:J3"/>
    <mergeCell ref="A4:J4"/>
    <mergeCell ref="A5:B5"/>
    <mergeCell ref="C5:J5"/>
    <mergeCell ref="A6:B6"/>
    <mergeCell ref="C6:J6"/>
    <mergeCell ref="A7:B7"/>
    <mergeCell ref="C7:J7"/>
    <mergeCell ref="A8:B8"/>
    <mergeCell ref="C8:J8"/>
    <mergeCell ref="A9:B9"/>
    <mergeCell ref="C9:J9"/>
    <mergeCell ref="A10:B10"/>
    <mergeCell ref="C10:J10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A61:D61"/>
    <mergeCell ref="E61:J61"/>
    <mergeCell ref="A71:D71"/>
    <mergeCell ref="A62:G62"/>
    <mergeCell ref="A63:D64"/>
    <mergeCell ref="E63:G63"/>
    <mergeCell ref="E64:G64"/>
    <mergeCell ref="A66:J66"/>
    <mergeCell ref="H67:J6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0"/>
  <sheetViews>
    <sheetView topLeftCell="A2" workbookViewId="0">
      <selection activeCell="L11" sqref="L11:N38"/>
    </sheetView>
  </sheetViews>
  <sheetFormatPr defaultColWidth="14.42578125" defaultRowHeight="15" x14ac:dyDescent="0.25"/>
  <cols>
    <col min="1" max="1" width="10.5703125" style="47" customWidth="1"/>
    <col min="2" max="2" width="18.5703125" style="47" customWidth="1"/>
    <col min="3" max="4" width="12.7109375" style="47" customWidth="1"/>
    <col min="5" max="5" width="14.7109375" style="47" customWidth="1"/>
    <col min="6" max="6" width="12.42578125" style="47" customWidth="1"/>
    <col min="7" max="7" width="15.140625" style="47" customWidth="1"/>
    <col min="8" max="9" width="12.7109375" style="47" customWidth="1"/>
    <col min="10" max="10" width="15" style="47" customWidth="1"/>
    <col min="11" max="11" width="9.140625" style="47" customWidth="1"/>
    <col min="12" max="12" width="13" style="47" customWidth="1"/>
    <col min="13" max="13" width="12.7109375" style="47" customWidth="1"/>
    <col min="14" max="14" width="14.28515625" style="47" customWidth="1"/>
    <col min="15" max="15" width="7.85546875" style="47" customWidth="1"/>
    <col min="16" max="17" width="9.140625" style="47" customWidth="1"/>
    <col min="18" max="16384" width="14.42578125" style="47"/>
  </cols>
  <sheetData>
    <row r="1" spans="1:17" ht="24" x14ac:dyDescent="0.4">
      <c r="A1" s="101" t="s">
        <v>0</v>
      </c>
      <c r="B1" s="102"/>
      <c r="C1" s="102"/>
      <c r="D1" s="102"/>
      <c r="E1" s="102"/>
      <c r="F1" s="102"/>
      <c r="G1" s="102"/>
      <c r="H1" s="102"/>
      <c r="I1" s="102"/>
      <c r="J1" s="103"/>
      <c r="K1" s="1"/>
      <c r="L1" s="2"/>
      <c r="M1" s="2"/>
      <c r="N1" s="2"/>
      <c r="O1" s="3"/>
      <c r="P1" s="4" t="s">
        <v>1</v>
      </c>
      <c r="Q1" s="2"/>
    </row>
    <row r="2" spans="1:17" ht="18.75" x14ac:dyDescent="0.3">
      <c r="A2" s="104" t="s">
        <v>2</v>
      </c>
      <c r="B2" s="102"/>
      <c r="C2" s="102"/>
      <c r="D2" s="102"/>
      <c r="E2" s="102"/>
      <c r="F2" s="102"/>
      <c r="G2" s="102"/>
      <c r="H2" s="102"/>
      <c r="I2" s="102"/>
      <c r="J2" s="103"/>
      <c r="K2" s="2"/>
      <c r="L2" s="2"/>
      <c r="M2" s="2"/>
      <c r="N2" s="2"/>
      <c r="O2" s="5"/>
      <c r="P2" s="4" t="s">
        <v>3</v>
      </c>
      <c r="Q2" s="2"/>
    </row>
    <row r="3" spans="1:17" ht="18.75" customHeight="1" x14ac:dyDescent="0.25">
      <c r="A3" s="105" t="s">
        <v>151</v>
      </c>
      <c r="B3" s="106"/>
      <c r="C3" s="106"/>
      <c r="D3" s="106"/>
      <c r="E3" s="106"/>
      <c r="F3" s="106"/>
      <c r="G3" s="106"/>
      <c r="H3" s="106"/>
      <c r="I3" s="106"/>
      <c r="J3" s="107"/>
      <c r="K3" s="6"/>
      <c r="L3" s="6"/>
      <c r="N3" s="6"/>
      <c r="O3" s="6"/>
      <c r="P3" s="6"/>
      <c r="Q3" s="6"/>
    </row>
    <row r="4" spans="1:17" ht="24" x14ac:dyDescent="0.4">
      <c r="A4" s="101" t="s">
        <v>4</v>
      </c>
      <c r="B4" s="102"/>
      <c r="C4" s="102"/>
      <c r="D4" s="102"/>
      <c r="E4" s="102"/>
      <c r="F4" s="102"/>
      <c r="G4" s="102"/>
      <c r="H4" s="102"/>
      <c r="I4" s="102"/>
      <c r="J4" s="103"/>
      <c r="K4" s="2"/>
      <c r="L4" s="2"/>
      <c r="M4" s="6"/>
      <c r="N4" s="2"/>
      <c r="O4" s="2"/>
      <c r="P4" s="2"/>
      <c r="Q4" s="2"/>
    </row>
    <row r="5" spans="1:17" x14ac:dyDescent="0.25">
      <c r="A5" s="108" t="s">
        <v>5</v>
      </c>
      <c r="B5" s="103"/>
      <c r="C5" s="109" t="s">
        <v>6</v>
      </c>
      <c r="D5" s="102"/>
      <c r="E5" s="102"/>
      <c r="F5" s="102"/>
      <c r="G5" s="102"/>
      <c r="H5" s="102"/>
      <c r="I5" s="102"/>
      <c r="J5" s="103"/>
      <c r="K5" s="2"/>
      <c r="L5" s="2"/>
      <c r="M5" s="2"/>
      <c r="N5" s="2"/>
      <c r="O5" s="2"/>
      <c r="P5" s="2"/>
      <c r="Q5" s="2"/>
    </row>
    <row r="6" spans="1:17" ht="45" customHeight="1" x14ac:dyDescent="0.25">
      <c r="A6" s="110" t="s">
        <v>7</v>
      </c>
      <c r="B6" s="103"/>
      <c r="C6" s="111" t="s">
        <v>8</v>
      </c>
      <c r="D6" s="102"/>
      <c r="E6" s="102"/>
      <c r="F6" s="102"/>
      <c r="G6" s="102"/>
      <c r="H6" s="102"/>
      <c r="I6" s="102"/>
      <c r="J6" s="103"/>
      <c r="K6" s="2"/>
      <c r="L6" s="2"/>
      <c r="M6" s="2"/>
      <c r="N6" s="2"/>
      <c r="O6" s="2"/>
      <c r="P6" s="2"/>
      <c r="Q6" s="2"/>
    </row>
    <row r="7" spans="1:17" x14ac:dyDescent="0.25">
      <c r="A7" s="110" t="s">
        <v>9</v>
      </c>
      <c r="B7" s="103"/>
      <c r="C7" s="112" t="s">
        <v>10</v>
      </c>
      <c r="D7" s="102"/>
      <c r="E7" s="102"/>
      <c r="F7" s="102"/>
      <c r="G7" s="102"/>
      <c r="H7" s="102"/>
      <c r="I7" s="102"/>
      <c r="J7" s="103"/>
      <c r="K7" s="2"/>
      <c r="L7" s="2"/>
      <c r="M7" s="2"/>
      <c r="N7" s="2"/>
      <c r="O7" s="2"/>
      <c r="P7" s="2"/>
      <c r="Q7" s="2"/>
    </row>
    <row r="8" spans="1:17" x14ac:dyDescent="0.25">
      <c r="A8" s="110" t="s">
        <v>11</v>
      </c>
      <c r="B8" s="103"/>
      <c r="C8" s="112" t="s">
        <v>12</v>
      </c>
      <c r="D8" s="102"/>
      <c r="E8" s="102"/>
      <c r="F8" s="102"/>
      <c r="G8" s="102"/>
      <c r="H8" s="102"/>
      <c r="I8" s="102"/>
      <c r="J8" s="103"/>
      <c r="K8" s="2"/>
      <c r="L8" s="2"/>
      <c r="M8" s="2"/>
      <c r="N8" s="2"/>
      <c r="O8" s="2"/>
      <c r="P8" s="2"/>
      <c r="Q8" s="2"/>
    </row>
    <row r="9" spans="1:17" x14ac:dyDescent="0.25">
      <c r="A9" s="113" t="s">
        <v>13</v>
      </c>
      <c r="B9" s="103"/>
      <c r="C9" s="114" t="s">
        <v>152</v>
      </c>
      <c r="D9" s="115"/>
      <c r="E9" s="115"/>
      <c r="F9" s="115"/>
      <c r="G9" s="115"/>
      <c r="H9" s="115"/>
      <c r="I9" s="115"/>
      <c r="J9" s="116"/>
      <c r="K9" s="6"/>
      <c r="L9" s="6"/>
      <c r="M9" s="6"/>
      <c r="N9" s="6"/>
      <c r="O9" s="6"/>
      <c r="P9" s="6"/>
      <c r="Q9" s="6"/>
    </row>
    <row r="10" spans="1:17" x14ac:dyDescent="0.25">
      <c r="A10" s="110" t="s">
        <v>14</v>
      </c>
      <c r="B10" s="103"/>
      <c r="C10" s="114"/>
      <c r="D10" s="115"/>
      <c r="E10" s="115"/>
      <c r="F10" s="115"/>
      <c r="G10" s="115"/>
      <c r="H10" s="115"/>
      <c r="I10" s="115"/>
      <c r="J10" s="116"/>
      <c r="K10" s="2"/>
      <c r="L10" s="2"/>
      <c r="M10" s="2"/>
      <c r="N10" s="2"/>
      <c r="O10" s="2"/>
      <c r="P10" s="2"/>
      <c r="Q10" s="2"/>
    </row>
    <row r="11" spans="1:17" ht="33" customHeight="1" x14ac:dyDescent="0.25">
      <c r="A11" s="117" t="s">
        <v>15</v>
      </c>
      <c r="B11" s="117" t="s">
        <v>16</v>
      </c>
      <c r="C11" s="119" t="s">
        <v>17</v>
      </c>
      <c r="D11" s="119" t="s">
        <v>18</v>
      </c>
      <c r="E11" s="117" t="s">
        <v>19</v>
      </c>
      <c r="F11" s="117" t="s">
        <v>15</v>
      </c>
      <c r="G11" s="117" t="s">
        <v>16</v>
      </c>
      <c r="H11" s="119" t="s">
        <v>17</v>
      </c>
      <c r="I11" s="119" t="s">
        <v>18</v>
      </c>
      <c r="J11" s="117" t="s">
        <v>19</v>
      </c>
      <c r="K11" s="2"/>
      <c r="L11" s="147" t="s">
        <v>16</v>
      </c>
      <c r="M11" s="148" t="s">
        <v>287</v>
      </c>
      <c r="N11" s="148"/>
      <c r="O11" s="2"/>
      <c r="P11" s="2"/>
      <c r="Q11" s="2"/>
    </row>
    <row r="12" spans="1:17" ht="13.5" customHeight="1" x14ac:dyDescent="0.25">
      <c r="A12" s="118"/>
      <c r="B12" s="118"/>
      <c r="C12" s="118"/>
      <c r="D12" s="118"/>
      <c r="E12" s="118"/>
      <c r="F12" s="118"/>
      <c r="G12" s="118"/>
      <c r="H12" s="118"/>
      <c r="I12" s="118"/>
      <c r="J12" s="118"/>
      <c r="K12" s="2"/>
      <c r="L12" s="147"/>
      <c r="M12" s="7" t="s">
        <v>17</v>
      </c>
      <c r="N12" s="2" t="s">
        <v>18</v>
      </c>
      <c r="O12" s="2"/>
      <c r="P12" s="2"/>
      <c r="Q12" s="2"/>
    </row>
    <row r="13" spans="1:17" x14ac:dyDescent="0.25">
      <c r="A13" s="8">
        <v>1</v>
      </c>
      <c r="B13" s="9" t="s">
        <v>20</v>
      </c>
      <c r="C13" s="37">
        <v>0</v>
      </c>
      <c r="D13" s="10">
        <v>215</v>
      </c>
      <c r="E13" s="11">
        <f t="shared" ref="E13:E60" si="0">SUM(C13,D13)</f>
        <v>215</v>
      </c>
      <c r="F13" s="8">
        <v>49</v>
      </c>
      <c r="G13" s="12" t="s">
        <v>21</v>
      </c>
      <c r="H13" s="37">
        <v>0</v>
      </c>
      <c r="I13" s="10">
        <v>215</v>
      </c>
      <c r="J13" s="8">
        <f t="shared" ref="J13:J60" si="1">SUM(H13,I13)</f>
        <v>215</v>
      </c>
      <c r="K13" s="2"/>
      <c r="L13" s="2"/>
      <c r="M13" s="7"/>
      <c r="N13" s="7"/>
      <c r="O13" s="2"/>
      <c r="P13" s="2"/>
      <c r="Q13" s="2"/>
    </row>
    <row r="14" spans="1:17" x14ac:dyDescent="0.25">
      <c r="A14" s="8">
        <f t="shared" ref="A14:A36" si="2">A13+1</f>
        <v>2</v>
      </c>
      <c r="B14" s="9" t="s">
        <v>22</v>
      </c>
      <c r="C14" s="37">
        <v>0</v>
      </c>
      <c r="D14" s="10">
        <v>215</v>
      </c>
      <c r="E14" s="11">
        <f t="shared" si="0"/>
        <v>215</v>
      </c>
      <c r="F14" s="8">
        <f t="shared" ref="F14:F36" si="3">F13+1</f>
        <v>50</v>
      </c>
      <c r="G14" s="12" t="s">
        <v>23</v>
      </c>
      <c r="H14" s="37">
        <v>0</v>
      </c>
      <c r="I14" s="10">
        <v>215</v>
      </c>
      <c r="J14" s="8">
        <f t="shared" si="1"/>
        <v>215</v>
      </c>
      <c r="K14" s="2"/>
      <c r="L14" s="2" t="s">
        <v>20</v>
      </c>
      <c r="M14" s="7">
        <f>AVERAGE(C13:C16)</f>
        <v>0</v>
      </c>
      <c r="N14" s="7">
        <f>AVERAGE(D13:D16)</f>
        <v>215</v>
      </c>
      <c r="O14" s="2"/>
      <c r="P14" s="2"/>
      <c r="Q14" s="2"/>
    </row>
    <row r="15" spans="1:17" x14ac:dyDescent="0.25">
      <c r="A15" s="8">
        <f t="shared" si="2"/>
        <v>3</v>
      </c>
      <c r="B15" s="9" t="s">
        <v>24</v>
      </c>
      <c r="C15" s="37">
        <v>0</v>
      </c>
      <c r="D15" s="10">
        <v>215</v>
      </c>
      <c r="E15" s="11">
        <f t="shared" si="0"/>
        <v>215</v>
      </c>
      <c r="F15" s="8">
        <f t="shared" si="3"/>
        <v>51</v>
      </c>
      <c r="G15" s="12" t="s">
        <v>25</v>
      </c>
      <c r="H15" s="37">
        <v>0</v>
      </c>
      <c r="I15" s="10">
        <v>215</v>
      </c>
      <c r="J15" s="8">
        <f t="shared" si="1"/>
        <v>215</v>
      </c>
      <c r="K15" s="2"/>
      <c r="L15" s="2" t="s">
        <v>28</v>
      </c>
      <c r="M15" s="7">
        <f>AVERAGE(C17:C20)</f>
        <v>0</v>
      </c>
      <c r="N15" s="7">
        <f>AVERAGE(D17:D20)</f>
        <v>215</v>
      </c>
      <c r="O15" s="2"/>
      <c r="P15" s="2"/>
      <c r="Q15" s="2"/>
    </row>
    <row r="16" spans="1:17" x14ac:dyDescent="0.25">
      <c r="A16" s="8">
        <f t="shared" si="2"/>
        <v>4</v>
      </c>
      <c r="B16" s="9" t="s">
        <v>26</v>
      </c>
      <c r="C16" s="37">
        <v>0</v>
      </c>
      <c r="D16" s="10">
        <v>215</v>
      </c>
      <c r="E16" s="11">
        <f t="shared" si="0"/>
        <v>215</v>
      </c>
      <c r="F16" s="8">
        <f t="shared" si="3"/>
        <v>52</v>
      </c>
      <c r="G16" s="12" t="s">
        <v>27</v>
      </c>
      <c r="H16" s="37">
        <v>0</v>
      </c>
      <c r="I16" s="10">
        <v>215</v>
      </c>
      <c r="J16" s="8">
        <f t="shared" si="1"/>
        <v>215</v>
      </c>
      <c r="K16" s="2"/>
      <c r="L16" s="2" t="s">
        <v>36</v>
      </c>
      <c r="M16" s="7">
        <f>AVERAGE(C21:C24)</f>
        <v>0</v>
      </c>
      <c r="N16" s="7">
        <f>AVERAGE(D21:D24)</f>
        <v>215</v>
      </c>
      <c r="O16" s="2"/>
      <c r="P16" s="2"/>
      <c r="Q16" s="2"/>
    </row>
    <row r="17" spans="1:17" x14ac:dyDescent="0.25">
      <c r="A17" s="8">
        <f t="shared" si="2"/>
        <v>5</v>
      </c>
      <c r="B17" s="9" t="s">
        <v>28</v>
      </c>
      <c r="C17" s="37">
        <v>0</v>
      </c>
      <c r="D17" s="10">
        <v>215</v>
      </c>
      <c r="E17" s="11">
        <f t="shared" si="0"/>
        <v>215</v>
      </c>
      <c r="F17" s="8">
        <f t="shared" si="3"/>
        <v>53</v>
      </c>
      <c r="G17" s="12" t="s">
        <v>29</v>
      </c>
      <c r="H17" s="37">
        <v>0</v>
      </c>
      <c r="I17" s="10">
        <v>215</v>
      </c>
      <c r="J17" s="8">
        <f t="shared" si="1"/>
        <v>215</v>
      </c>
      <c r="K17" s="2"/>
      <c r="L17" s="2" t="s">
        <v>44</v>
      </c>
      <c r="M17" s="7">
        <f>AVERAGE(C25:C28)</f>
        <v>0</v>
      </c>
      <c r="N17" s="7">
        <f>AVERAGE(D25:D28)</f>
        <v>215</v>
      </c>
      <c r="O17" s="2"/>
      <c r="P17" s="2"/>
      <c r="Q17" s="2"/>
    </row>
    <row r="18" spans="1:17" x14ac:dyDescent="0.25">
      <c r="A18" s="8">
        <f t="shared" si="2"/>
        <v>6</v>
      </c>
      <c r="B18" s="9" t="s">
        <v>30</v>
      </c>
      <c r="C18" s="37">
        <v>0</v>
      </c>
      <c r="D18" s="10">
        <v>215</v>
      </c>
      <c r="E18" s="11">
        <f t="shared" si="0"/>
        <v>215</v>
      </c>
      <c r="F18" s="8">
        <f t="shared" si="3"/>
        <v>54</v>
      </c>
      <c r="G18" s="12" t="s">
        <v>31</v>
      </c>
      <c r="H18" s="37">
        <v>0</v>
      </c>
      <c r="I18" s="10">
        <v>215</v>
      </c>
      <c r="J18" s="8">
        <f t="shared" si="1"/>
        <v>215</v>
      </c>
      <c r="K18" s="2"/>
      <c r="L18" s="2" t="s">
        <v>52</v>
      </c>
      <c r="M18" s="7">
        <f>AVERAGE(C29:C32)</f>
        <v>0</v>
      </c>
      <c r="N18" s="7">
        <f>AVERAGE(D29:D32)</f>
        <v>215</v>
      </c>
      <c r="O18" s="2"/>
      <c r="P18" s="2"/>
      <c r="Q18" s="2"/>
    </row>
    <row r="19" spans="1:17" x14ac:dyDescent="0.25">
      <c r="A19" s="8">
        <f t="shared" si="2"/>
        <v>7</v>
      </c>
      <c r="B19" s="9" t="s">
        <v>32</v>
      </c>
      <c r="C19" s="37">
        <v>0</v>
      </c>
      <c r="D19" s="10">
        <v>215</v>
      </c>
      <c r="E19" s="11">
        <f t="shared" si="0"/>
        <v>215</v>
      </c>
      <c r="F19" s="8">
        <f t="shared" si="3"/>
        <v>55</v>
      </c>
      <c r="G19" s="12" t="s">
        <v>33</v>
      </c>
      <c r="H19" s="37">
        <v>0</v>
      </c>
      <c r="I19" s="10">
        <v>215</v>
      </c>
      <c r="J19" s="8">
        <f t="shared" si="1"/>
        <v>215</v>
      </c>
      <c r="K19" s="2"/>
      <c r="L19" s="2" t="s">
        <v>60</v>
      </c>
      <c r="M19" s="7">
        <f>AVERAGE(C33:C36)</f>
        <v>0</v>
      </c>
      <c r="N19" s="7">
        <f>AVERAGE(D33:D36)</f>
        <v>215</v>
      </c>
      <c r="O19" s="2"/>
      <c r="P19" s="2"/>
      <c r="Q19" s="2"/>
    </row>
    <row r="20" spans="1:17" x14ac:dyDescent="0.25">
      <c r="A20" s="8">
        <f t="shared" si="2"/>
        <v>8</v>
      </c>
      <c r="B20" s="9" t="s">
        <v>34</v>
      </c>
      <c r="C20" s="37">
        <v>0</v>
      </c>
      <c r="D20" s="10">
        <v>215</v>
      </c>
      <c r="E20" s="11">
        <f t="shared" si="0"/>
        <v>215</v>
      </c>
      <c r="F20" s="8">
        <f t="shared" si="3"/>
        <v>56</v>
      </c>
      <c r="G20" s="12" t="s">
        <v>35</v>
      </c>
      <c r="H20" s="37">
        <v>0</v>
      </c>
      <c r="I20" s="10">
        <v>215</v>
      </c>
      <c r="J20" s="8">
        <f t="shared" si="1"/>
        <v>215</v>
      </c>
      <c r="K20" s="2"/>
      <c r="L20" s="2" t="s">
        <v>68</v>
      </c>
      <c r="M20" s="7">
        <f>AVERAGE(C37:C40)</f>
        <v>0</v>
      </c>
      <c r="N20" s="7">
        <f>AVERAGE(D37:D40)</f>
        <v>215</v>
      </c>
      <c r="O20" s="2"/>
      <c r="P20" s="2"/>
      <c r="Q20" s="2"/>
    </row>
    <row r="21" spans="1:17" ht="15.75" customHeight="1" x14ac:dyDescent="0.25">
      <c r="A21" s="8">
        <f t="shared" si="2"/>
        <v>9</v>
      </c>
      <c r="B21" s="9" t="s">
        <v>36</v>
      </c>
      <c r="C21" s="37">
        <v>0</v>
      </c>
      <c r="D21" s="10">
        <v>215</v>
      </c>
      <c r="E21" s="11">
        <f t="shared" si="0"/>
        <v>215</v>
      </c>
      <c r="F21" s="8">
        <f t="shared" si="3"/>
        <v>57</v>
      </c>
      <c r="G21" s="12" t="s">
        <v>37</v>
      </c>
      <c r="H21" s="37">
        <v>0</v>
      </c>
      <c r="I21" s="10">
        <v>215</v>
      </c>
      <c r="J21" s="8">
        <f t="shared" si="1"/>
        <v>215</v>
      </c>
      <c r="K21" s="2"/>
      <c r="L21" s="2" t="s">
        <v>76</v>
      </c>
      <c r="M21" s="7">
        <f>AVERAGE(C41:C44)</f>
        <v>0</v>
      </c>
      <c r="N21" s="7">
        <f>AVERAGE(D41:D44)</f>
        <v>215</v>
      </c>
      <c r="O21" s="2"/>
      <c r="P21" s="2"/>
      <c r="Q21" s="2"/>
    </row>
    <row r="22" spans="1:17" ht="15.75" customHeight="1" x14ac:dyDescent="0.25">
      <c r="A22" s="8">
        <f t="shared" si="2"/>
        <v>10</v>
      </c>
      <c r="B22" s="9" t="s">
        <v>38</v>
      </c>
      <c r="C22" s="37">
        <v>0</v>
      </c>
      <c r="D22" s="10">
        <v>215</v>
      </c>
      <c r="E22" s="11">
        <f t="shared" si="0"/>
        <v>215</v>
      </c>
      <c r="F22" s="8">
        <f t="shared" si="3"/>
        <v>58</v>
      </c>
      <c r="G22" s="12" t="s">
        <v>39</v>
      </c>
      <c r="H22" s="37">
        <v>0</v>
      </c>
      <c r="I22" s="10">
        <v>215</v>
      </c>
      <c r="J22" s="8">
        <f t="shared" si="1"/>
        <v>215</v>
      </c>
      <c r="K22" s="2"/>
      <c r="L22" s="2" t="s">
        <v>84</v>
      </c>
      <c r="M22" s="7">
        <f>AVERAGE(C45:C48)</f>
        <v>0</v>
      </c>
      <c r="N22" s="7">
        <f>AVERAGE(D45:D48)</f>
        <v>215</v>
      </c>
      <c r="O22" s="2"/>
      <c r="P22" s="2"/>
      <c r="Q22" s="2"/>
    </row>
    <row r="23" spans="1:17" ht="15.75" customHeight="1" x14ac:dyDescent="0.25">
      <c r="A23" s="8">
        <f t="shared" si="2"/>
        <v>11</v>
      </c>
      <c r="B23" s="9" t="s">
        <v>40</v>
      </c>
      <c r="C23" s="37">
        <v>0</v>
      </c>
      <c r="D23" s="10">
        <v>215</v>
      </c>
      <c r="E23" s="11">
        <f t="shared" si="0"/>
        <v>215</v>
      </c>
      <c r="F23" s="8">
        <f t="shared" si="3"/>
        <v>59</v>
      </c>
      <c r="G23" s="12" t="s">
        <v>41</v>
      </c>
      <c r="H23" s="37">
        <v>0</v>
      </c>
      <c r="I23" s="10">
        <v>215</v>
      </c>
      <c r="J23" s="8">
        <f t="shared" si="1"/>
        <v>215</v>
      </c>
      <c r="K23" s="2"/>
      <c r="L23" s="2" t="s">
        <v>92</v>
      </c>
      <c r="M23" s="7">
        <f>AVERAGE(C49:C52)</f>
        <v>0</v>
      </c>
      <c r="N23" s="7">
        <f>AVERAGE(D49:D52)</f>
        <v>215</v>
      </c>
      <c r="O23" s="2"/>
      <c r="P23" s="2"/>
      <c r="Q23" s="2"/>
    </row>
    <row r="24" spans="1:17" ht="15.75" customHeight="1" x14ac:dyDescent="0.25">
      <c r="A24" s="8">
        <f t="shared" si="2"/>
        <v>12</v>
      </c>
      <c r="B24" s="9" t="s">
        <v>42</v>
      </c>
      <c r="C24" s="37">
        <v>0</v>
      </c>
      <c r="D24" s="10">
        <v>215</v>
      </c>
      <c r="E24" s="11">
        <f t="shared" si="0"/>
        <v>215</v>
      </c>
      <c r="F24" s="8">
        <f t="shared" si="3"/>
        <v>60</v>
      </c>
      <c r="G24" s="12" t="s">
        <v>43</v>
      </c>
      <c r="H24" s="37">
        <v>0</v>
      </c>
      <c r="I24" s="10">
        <v>215</v>
      </c>
      <c r="J24" s="8">
        <f t="shared" si="1"/>
        <v>215</v>
      </c>
      <c r="K24" s="2"/>
      <c r="L24" s="13" t="s">
        <v>100</v>
      </c>
      <c r="M24" s="7">
        <f>AVERAGE(C53:C56)</f>
        <v>0</v>
      </c>
      <c r="N24" s="7">
        <f>AVERAGE(D53:D56)</f>
        <v>215</v>
      </c>
      <c r="O24" s="2"/>
      <c r="P24" s="2"/>
      <c r="Q24" s="2"/>
    </row>
    <row r="25" spans="1:17" ht="15.75" customHeight="1" x14ac:dyDescent="0.25">
      <c r="A25" s="8">
        <f t="shared" si="2"/>
        <v>13</v>
      </c>
      <c r="B25" s="9" t="s">
        <v>44</v>
      </c>
      <c r="C25" s="37">
        <v>0</v>
      </c>
      <c r="D25" s="10">
        <v>215</v>
      </c>
      <c r="E25" s="11">
        <f t="shared" si="0"/>
        <v>215</v>
      </c>
      <c r="F25" s="8">
        <f t="shared" si="3"/>
        <v>61</v>
      </c>
      <c r="G25" s="12" t="s">
        <v>45</v>
      </c>
      <c r="H25" s="37">
        <v>0</v>
      </c>
      <c r="I25" s="10">
        <v>215</v>
      </c>
      <c r="J25" s="8">
        <f t="shared" si="1"/>
        <v>215</v>
      </c>
      <c r="K25" s="2"/>
      <c r="L25" s="16" t="s">
        <v>108</v>
      </c>
      <c r="M25" s="7">
        <f>AVERAGE(C57:C60)</f>
        <v>0</v>
      </c>
      <c r="N25" s="7">
        <f>AVERAGE(D57:D60)</f>
        <v>215</v>
      </c>
      <c r="O25" s="2"/>
      <c r="P25" s="2"/>
      <c r="Q25" s="2"/>
    </row>
    <row r="26" spans="1:17" ht="15.75" customHeight="1" x14ac:dyDescent="0.25">
      <c r="A26" s="8">
        <f t="shared" si="2"/>
        <v>14</v>
      </c>
      <c r="B26" s="9" t="s">
        <v>46</v>
      </c>
      <c r="C26" s="37">
        <v>0</v>
      </c>
      <c r="D26" s="10">
        <v>215</v>
      </c>
      <c r="E26" s="11">
        <f t="shared" si="0"/>
        <v>215</v>
      </c>
      <c r="F26" s="8">
        <f t="shared" si="3"/>
        <v>62</v>
      </c>
      <c r="G26" s="12" t="s">
        <v>47</v>
      </c>
      <c r="H26" s="37">
        <v>0</v>
      </c>
      <c r="I26" s="10">
        <v>215</v>
      </c>
      <c r="J26" s="8">
        <f t="shared" si="1"/>
        <v>215</v>
      </c>
      <c r="K26" s="2"/>
      <c r="L26" s="16" t="s">
        <v>21</v>
      </c>
      <c r="M26" s="7">
        <f>AVERAGE(H13:H16)</f>
        <v>0</v>
      </c>
      <c r="N26" s="7">
        <f>AVERAGE(I13:I16)</f>
        <v>215</v>
      </c>
      <c r="O26" s="2"/>
      <c r="P26" s="2"/>
      <c r="Q26" s="2"/>
    </row>
    <row r="27" spans="1:17" ht="15.75" customHeight="1" x14ac:dyDescent="0.25">
      <c r="A27" s="8">
        <f t="shared" si="2"/>
        <v>15</v>
      </c>
      <c r="B27" s="9" t="s">
        <v>48</v>
      </c>
      <c r="C27" s="37">
        <v>0</v>
      </c>
      <c r="D27" s="10">
        <v>215</v>
      </c>
      <c r="E27" s="11">
        <f t="shared" si="0"/>
        <v>215</v>
      </c>
      <c r="F27" s="8">
        <f t="shared" si="3"/>
        <v>63</v>
      </c>
      <c r="G27" s="12" t="s">
        <v>49</v>
      </c>
      <c r="H27" s="37">
        <v>0</v>
      </c>
      <c r="I27" s="10">
        <v>215</v>
      </c>
      <c r="J27" s="8">
        <f t="shared" si="1"/>
        <v>215</v>
      </c>
      <c r="K27" s="2"/>
      <c r="L27" s="24" t="s">
        <v>29</v>
      </c>
      <c r="M27" s="7">
        <f>AVERAGE(H17:H20)</f>
        <v>0</v>
      </c>
      <c r="N27" s="7">
        <f>AVERAGE(I17:I20)</f>
        <v>215</v>
      </c>
      <c r="O27" s="2"/>
      <c r="P27" s="2"/>
      <c r="Q27" s="2"/>
    </row>
    <row r="28" spans="1:17" ht="15.75" customHeight="1" x14ac:dyDescent="0.25">
      <c r="A28" s="8">
        <f t="shared" si="2"/>
        <v>16</v>
      </c>
      <c r="B28" s="9" t="s">
        <v>50</v>
      </c>
      <c r="C28" s="37">
        <v>0</v>
      </c>
      <c r="D28" s="10">
        <v>215</v>
      </c>
      <c r="E28" s="11">
        <f t="shared" si="0"/>
        <v>215</v>
      </c>
      <c r="F28" s="8">
        <f t="shared" si="3"/>
        <v>64</v>
      </c>
      <c r="G28" s="12" t="s">
        <v>51</v>
      </c>
      <c r="H28" s="37">
        <v>0</v>
      </c>
      <c r="I28" s="10">
        <v>215</v>
      </c>
      <c r="J28" s="8">
        <f t="shared" si="1"/>
        <v>215</v>
      </c>
      <c r="K28" s="2"/>
      <c r="L28" s="2" t="s">
        <v>37</v>
      </c>
      <c r="M28" s="7">
        <f>AVERAGE(H21:H24)</f>
        <v>0</v>
      </c>
      <c r="N28" s="7">
        <f>AVERAGE(I21:I24)</f>
        <v>215</v>
      </c>
      <c r="O28" s="2"/>
      <c r="P28" s="2"/>
      <c r="Q28" s="2"/>
    </row>
    <row r="29" spans="1:17" ht="15.75" customHeight="1" x14ac:dyDescent="0.25">
      <c r="A29" s="8">
        <f t="shared" si="2"/>
        <v>17</v>
      </c>
      <c r="B29" s="9" t="s">
        <v>52</v>
      </c>
      <c r="C29" s="37">
        <v>0</v>
      </c>
      <c r="D29" s="10">
        <v>215</v>
      </c>
      <c r="E29" s="11">
        <f t="shared" si="0"/>
        <v>215</v>
      </c>
      <c r="F29" s="8">
        <f t="shared" si="3"/>
        <v>65</v>
      </c>
      <c r="G29" s="12" t="s">
        <v>53</v>
      </c>
      <c r="H29" s="37">
        <v>0</v>
      </c>
      <c r="I29" s="10">
        <v>215</v>
      </c>
      <c r="J29" s="8">
        <f t="shared" si="1"/>
        <v>215</v>
      </c>
      <c r="K29" s="2"/>
      <c r="L29" s="2" t="s">
        <v>45</v>
      </c>
      <c r="M29" s="7">
        <f>AVERAGE(H25:H28)</f>
        <v>0</v>
      </c>
      <c r="N29" s="7">
        <f>AVERAGE(I25:I28)</f>
        <v>215</v>
      </c>
      <c r="O29" s="2"/>
      <c r="P29" s="2"/>
      <c r="Q29" s="2"/>
    </row>
    <row r="30" spans="1:17" ht="15.75" customHeight="1" x14ac:dyDescent="0.25">
      <c r="A30" s="8">
        <f t="shared" si="2"/>
        <v>18</v>
      </c>
      <c r="B30" s="9" t="s">
        <v>54</v>
      </c>
      <c r="C30" s="37">
        <v>0</v>
      </c>
      <c r="D30" s="10">
        <v>215</v>
      </c>
      <c r="E30" s="11">
        <f t="shared" si="0"/>
        <v>215</v>
      </c>
      <c r="F30" s="8">
        <f t="shared" si="3"/>
        <v>66</v>
      </c>
      <c r="G30" s="12" t="s">
        <v>55</v>
      </c>
      <c r="H30" s="37">
        <v>0</v>
      </c>
      <c r="I30" s="10">
        <v>215</v>
      </c>
      <c r="J30" s="8">
        <f t="shared" si="1"/>
        <v>215</v>
      </c>
      <c r="K30" s="2"/>
      <c r="L30" s="2" t="s">
        <v>53</v>
      </c>
      <c r="M30" s="7">
        <f>AVERAGE(H29:H32)</f>
        <v>0</v>
      </c>
      <c r="N30" s="7">
        <f>AVERAGE(I29:I32)</f>
        <v>215</v>
      </c>
      <c r="O30" s="2"/>
      <c r="P30" s="2"/>
      <c r="Q30" s="2"/>
    </row>
    <row r="31" spans="1:17" ht="15.75" customHeight="1" x14ac:dyDescent="0.25">
      <c r="A31" s="8">
        <f t="shared" si="2"/>
        <v>19</v>
      </c>
      <c r="B31" s="9" t="s">
        <v>56</v>
      </c>
      <c r="C31" s="37">
        <v>0</v>
      </c>
      <c r="D31" s="10">
        <v>215</v>
      </c>
      <c r="E31" s="11">
        <f t="shared" si="0"/>
        <v>215</v>
      </c>
      <c r="F31" s="8">
        <f t="shared" si="3"/>
        <v>67</v>
      </c>
      <c r="G31" s="12" t="s">
        <v>57</v>
      </c>
      <c r="H31" s="37">
        <v>0</v>
      </c>
      <c r="I31" s="10">
        <v>215</v>
      </c>
      <c r="J31" s="8">
        <f t="shared" si="1"/>
        <v>215</v>
      </c>
      <c r="K31" s="2"/>
      <c r="L31" s="2" t="s">
        <v>61</v>
      </c>
      <c r="M31" s="7">
        <f>AVERAGE(H33:H36)</f>
        <v>0</v>
      </c>
      <c r="N31" s="7">
        <f>AVERAGE(I33:I36)</f>
        <v>215</v>
      </c>
      <c r="O31" s="2"/>
      <c r="P31" s="2"/>
      <c r="Q31" s="2"/>
    </row>
    <row r="32" spans="1:17" ht="15.75" customHeight="1" x14ac:dyDescent="0.25">
      <c r="A32" s="8">
        <f t="shared" si="2"/>
        <v>20</v>
      </c>
      <c r="B32" s="9" t="s">
        <v>58</v>
      </c>
      <c r="C32" s="37">
        <v>0</v>
      </c>
      <c r="D32" s="10">
        <v>215</v>
      </c>
      <c r="E32" s="11">
        <f t="shared" si="0"/>
        <v>215</v>
      </c>
      <c r="F32" s="8">
        <f t="shared" si="3"/>
        <v>68</v>
      </c>
      <c r="G32" s="12" t="s">
        <v>59</v>
      </c>
      <c r="H32" s="37">
        <v>0</v>
      </c>
      <c r="I32" s="10">
        <v>215</v>
      </c>
      <c r="J32" s="8">
        <f t="shared" si="1"/>
        <v>215</v>
      </c>
      <c r="K32" s="2"/>
      <c r="L32" s="2" t="s">
        <v>69</v>
      </c>
      <c r="M32" s="7">
        <f>AVERAGE(H37:H40)</f>
        <v>0</v>
      </c>
      <c r="N32" s="7">
        <f>AVERAGE(I37:I40)</f>
        <v>215</v>
      </c>
      <c r="O32" s="2"/>
      <c r="P32" s="2"/>
      <c r="Q32" s="2"/>
    </row>
    <row r="33" spans="1:17" ht="15.75" customHeight="1" x14ac:dyDescent="0.25">
      <c r="A33" s="8">
        <f t="shared" si="2"/>
        <v>21</v>
      </c>
      <c r="B33" s="9" t="s">
        <v>60</v>
      </c>
      <c r="C33" s="37">
        <v>0</v>
      </c>
      <c r="D33" s="10">
        <v>215</v>
      </c>
      <c r="E33" s="11">
        <f t="shared" si="0"/>
        <v>215</v>
      </c>
      <c r="F33" s="8">
        <f t="shared" si="3"/>
        <v>69</v>
      </c>
      <c r="G33" s="12" t="s">
        <v>61</v>
      </c>
      <c r="H33" s="37">
        <v>0</v>
      </c>
      <c r="I33" s="10">
        <v>215</v>
      </c>
      <c r="J33" s="8">
        <f t="shared" si="1"/>
        <v>215</v>
      </c>
      <c r="K33" s="2"/>
      <c r="L33" s="2" t="s">
        <v>77</v>
      </c>
      <c r="M33" s="7">
        <f>AVERAGE(H41:H44)</f>
        <v>0</v>
      </c>
      <c r="N33" s="7">
        <f>AVERAGE(I41:I44)</f>
        <v>215</v>
      </c>
      <c r="O33" s="2"/>
      <c r="P33" s="2"/>
      <c r="Q33" s="2"/>
    </row>
    <row r="34" spans="1:17" ht="15.75" customHeight="1" x14ac:dyDescent="0.25">
      <c r="A34" s="8">
        <f t="shared" si="2"/>
        <v>22</v>
      </c>
      <c r="B34" s="9" t="s">
        <v>62</v>
      </c>
      <c r="C34" s="37">
        <v>0</v>
      </c>
      <c r="D34" s="10">
        <v>215</v>
      </c>
      <c r="E34" s="11">
        <f t="shared" si="0"/>
        <v>215</v>
      </c>
      <c r="F34" s="8">
        <f t="shared" si="3"/>
        <v>70</v>
      </c>
      <c r="G34" s="12" t="s">
        <v>63</v>
      </c>
      <c r="H34" s="37">
        <v>0</v>
      </c>
      <c r="I34" s="10">
        <v>215</v>
      </c>
      <c r="J34" s="8">
        <f t="shared" si="1"/>
        <v>215</v>
      </c>
      <c r="K34" s="2"/>
      <c r="L34" s="2" t="s">
        <v>85</v>
      </c>
      <c r="M34" s="7">
        <f>AVERAGE(H45:H48)</f>
        <v>0</v>
      </c>
      <c r="N34" s="7">
        <f>AVERAGE(I45:I48)</f>
        <v>215</v>
      </c>
      <c r="O34" s="2"/>
      <c r="P34" s="2"/>
      <c r="Q34" s="2"/>
    </row>
    <row r="35" spans="1:17" ht="15.75" customHeight="1" x14ac:dyDescent="0.25">
      <c r="A35" s="8">
        <f t="shared" si="2"/>
        <v>23</v>
      </c>
      <c r="B35" s="9" t="s">
        <v>64</v>
      </c>
      <c r="C35" s="37">
        <v>0</v>
      </c>
      <c r="D35" s="10">
        <v>215</v>
      </c>
      <c r="E35" s="11">
        <f t="shared" si="0"/>
        <v>215</v>
      </c>
      <c r="F35" s="8">
        <f t="shared" si="3"/>
        <v>71</v>
      </c>
      <c r="G35" s="12" t="s">
        <v>65</v>
      </c>
      <c r="H35" s="37">
        <v>0</v>
      </c>
      <c r="I35" s="10">
        <v>215</v>
      </c>
      <c r="J35" s="8">
        <f t="shared" si="1"/>
        <v>215</v>
      </c>
      <c r="K35" s="2"/>
      <c r="L35" s="2" t="s">
        <v>93</v>
      </c>
      <c r="M35" s="7">
        <f>AVERAGE(H49:H52)</f>
        <v>0</v>
      </c>
      <c r="N35" s="7">
        <f>AVERAGE(I49:I52)</f>
        <v>215</v>
      </c>
      <c r="O35" s="2"/>
      <c r="P35" s="2"/>
      <c r="Q35" s="2"/>
    </row>
    <row r="36" spans="1:17" ht="15.75" customHeight="1" x14ac:dyDescent="0.25">
      <c r="A36" s="8">
        <f t="shared" si="2"/>
        <v>24</v>
      </c>
      <c r="B36" s="9" t="s">
        <v>66</v>
      </c>
      <c r="C36" s="37">
        <v>0</v>
      </c>
      <c r="D36" s="10">
        <v>215</v>
      </c>
      <c r="E36" s="11">
        <f t="shared" si="0"/>
        <v>215</v>
      </c>
      <c r="F36" s="8">
        <f t="shared" si="3"/>
        <v>72</v>
      </c>
      <c r="G36" s="12" t="s">
        <v>67</v>
      </c>
      <c r="H36" s="37">
        <v>0</v>
      </c>
      <c r="I36" s="10">
        <v>215</v>
      </c>
      <c r="J36" s="8">
        <f t="shared" si="1"/>
        <v>215</v>
      </c>
      <c r="K36" s="2"/>
      <c r="L36" s="100" t="s">
        <v>101</v>
      </c>
      <c r="M36" s="7">
        <f>AVERAGE(H53:H56)</f>
        <v>0</v>
      </c>
      <c r="N36" s="7">
        <f>AVERAGE(I53:I56)</f>
        <v>215</v>
      </c>
      <c r="O36" s="2"/>
      <c r="P36" s="2"/>
      <c r="Q36" s="2"/>
    </row>
    <row r="37" spans="1:17" ht="15.75" customHeight="1" x14ac:dyDescent="0.25">
      <c r="A37" s="8">
        <v>25</v>
      </c>
      <c r="B37" s="9" t="s">
        <v>68</v>
      </c>
      <c r="C37" s="37">
        <v>0</v>
      </c>
      <c r="D37" s="10">
        <v>215</v>
      </c>
      <c r="E37" s="11">
        <f t="shared" si="0"/>
        <v>215</v>
      </c>
      <c r="F37" s="8">
        <v>73</v>
      </c>
      <c r="G37" s="12" t="s">
        <v>69</v>
      </c>
      <c r="H37" s="37">
        <v>0</v>
      </c>
      <c r="I37" s="10">
        <v>215</v>
      </c>
      <c r="J37" s="8">
        <f t="shared" si="1"/>
        <v>215</v>
      </c>
      <c r="K37" s="2"/>
      <c r="L37" s="100" t="s">
        <v>109</v>
      </c>
      <c r="M37" s="7">
        <f>AVERAGE(H57:H60)</f>
        <v>0</v>
      </c>
      <c r="N37" s="7">
        <f>AVERAGE(I57:I60)</f>
        <v>215</v>
      </c>
      <c r="O37" s="2"/>
      <c r="P37" s="2"/>
      <c r="Q37" s="2"/>
    </row>
    <row r="38" spans="1:17" ht="15.75" customHeight="1" x14ac:dyDescent="0.25">
      <c r="A38" s="8">
        <f t="shared" ref="A38:A60" si="4">A37+1</f>
        <v>26</v>
      </c>
      <c r="B38" s="9" t="s">
        <v>70</v>
      </c>
      <c r="C38" s="37">
        <v>0</v>
      </c>
      <c r="D38" s="10">
        <v>215</v>
      </c>
      <c r="E38" s="8">
        <f t="shared" si="0"/>
        <v>215</v>
      </c>
      <c r="F38" s="8">
        <f t="shared" ref="F38:F60" si="5">F37+1</f>
        <v>74</v>
      </c>
      <c r="G38" s="12" t="s">
        <v>71</v>
      </c>
      <c r="H38" s="37">
        <v>0</v>
      </c>
      <c r="I38" s="10">
        <v>215</v>
      </c>
      <c r="J38" s="8">
        <f t="shared" si="1"/>
        <v>215</v>
      </c>
      <c r="K38" s="2"/>
      <c r="L38" s="100" t="s">
        <v>288</v>
      </c>
      <c r="M38" s="100">
        <f>AVERAGE(M14:M37)</f>
        <v>0</v>
      </c>
      <c r="N38" s="100">
        <f>AVERAGE(N14:N37)</f>
        <v>215</v>
      </c>
      <c r="O38" s="2"/>
      <c r="P38" s="2"/>
      <c r="Q38" s="2"/>
    </row>
    <row r="39" spans="1:17" ht="15.75" customHeight="1" x14ac:dyDescent="0.25">
      <c r="A39" s="8">
        <f t="shared" si="4"/>
        <v>27</v>
      </c>
      <c r="B39" s="9" t="s">
        <v>72</v>
      </c>
      <c r="C39" s="37">
        <v>0</v>
      </c>
      <c r="D39" s="10">
        <v>215</v>
      </c>
      <c r="E39" s="8">
        <f t="shared" si="0"/>
        <v>215</v>
      </c>
      <c r="F39" s="8">
        <f t="shared" si="5"/>
        <v>75</v>
      </c>
      <c r="G39" s="12" t="s">
        <v>73</v>
      </c>
      <c r="H39" s="37">
        <v>0</v>
      </c>
      <c r="I39" s="10">
        <v>215</v>
      </c>
      <c r="J39" s="8">
        <f t="shared" si="1"/>
        <v>215</v>
      </c>
      <c r="K39" s="2"/>
      <c r="L39" s="2"/>
      <c r="M39" s="2"/>
      <c r="N39" s="2"/>
      <c r="O39" s="2"/>
      <c r="P39" s="2"/>
      <c r="Q39" s="2"/>
    </row>
    <row r="40" spans="1:17" ht="15.75" customHeight="1" x14ac:dyDescent="0.25">
      <c r="A40" s="8">
        <f t="shared" si="4"/>
        <v>28</v>
      </c>
      <c r="B40" s="9" t="s">
        <v>74</v>
      </c>
      <c r="C40" s="37">
        <v>0</v>
      </c>
      <c r="D40" s="10">
        <v>215</v>
      </c>
      <c r="E40" s="8">
        <f t="shared" si="0"/>
        <v>215</v>
      </c>
      <c r="F40" s="8">
        <f t="shared" si="5"/>
        <v>76</v>
      </c>
      <c r="G40" s="12" t="s">
        <v>75</v>
      </c>
      <c r="H40" s="37">
        <v>0</v>
      </c>
      <c r="I40" s="10">
        <v>215</v>
      </c>
      <c r="J40" s="8">
        <f t="shared" si="1"/>
        <v>215</v>
      </c>
      <c r="K40" s="2"/>
      <c r="L40" s="2"/>
      <c r="M40" s="2"/>
      <c r="N40" s="2"/>
      <c r="O40" s="2"/>
      <c r="P40" s="2"/>
      <c r="Q40" s="2"/>
    </row>
    <row r="41" spans="1:17" ht="15.75" customHeight="1" x14ac:dyDescent="0.25">
      <c r="A41" s="8">
        <f t="shared" si="4"/>
        <v>29</v>
      </c>
      <c r="B41" s="9" t="s">
        <v>76</v>
      </c>
      <c r="C41" s="37">
        <v>0</v>
      </c>
      <c r="D41" s="10">
        <v>215</v>
      </c>
      <c r="E41" s="8">
        <f t="shared" si="0"/>
        <v>215</v>
      </c>
      <c r="F41" s="8">
        <f t="shared" si="5"/>
        <v>77</v>
      </c>
      <c r="G41" s="12" t="s">
        <v>77</v>
      </c>
      <c r="H41" s="37">
        <v>0</v>
      </c>
      <c r="I41" s="10">
        <v>215</v>
      </c>
      <c r="J41" s="8">
        <f t="shared" si="1"/>
        <v>215</v>
      </c>
      <c r="K41" s="2"/>
      <c r="L41" s="2"/>
      <c r="M41" s="2"/>
      <c r="N41" s="2"/>
      <c r="O41" s="2"/>
      <c r="P41" s="2"/>
      <c r="Q41" s="2"/>
    </row>
    <row r="42" spans="1:17" ht="15.75" customHeight="1" x14ac:dyDescent="0.25">
      <c r="A42" s="8">
        <f t="shared" si="4"/>
        <v>30</v>
      </c>
      <c r="B42" s="9" t="s">
        <v>78</v>
      </c>
      <c r="C42" s="37">
        <v>0</v>
      </c>
      <c r="D42" s="10">
        <v>215</v>
      </c>
      <c r="E42" s="8">
        <f t="shared" si="0"/>
        <v>215</v>
      </c>
      <c r="F42" s="8">
        <f t="shared" si="5"/>
        <v>78</v>
      </c>
      <c r="G42" s="12" t="s">
        <v>79</v>
      </c>
      <c r="H42" s="37">
        <v>0</v>
      </c>
      <c r="I42" s="10">
        <v>215</v>
      </c>
      <c r="J42" s="8">
        <f t="shared" si="1"/>
        <v>215</v>
      </c>
      <c r="K42" s="2"/>
      <c r="L42" s="2"/>
      <c r="M42" s="2"/>
      <c r="N42" s="2"/>
      <c r="O42" s="2"/>
      <c r="P42" s="2"/>
      <c r="Q42" s="2"/>
    </row>
    <row r="43" spans="1:17" ht="15.75" customHeight="1" x14ac:dyDescent="0.25">
      <c r="A43" s="8">
        <f t="shared" si="4"/>
        <v>31</v>
      </c>
      <c r="B43" s="9" t="s">
        <v>80</v>
      </c>
      <c r="C43" s="37">
        <v>0</v>
      </c>
      <c r="D43" s="10">
        <v>215</v>
      </c>
      <c r="E43" s="8">
        <f t="shared" si="0"/>
        <v>215</v>
      </c>
      <c r="F43" s="8">
        <f t="shared" si="5"/>
        <v>79</v>
      </c>
      <c r="G43" s="12" t="s">
        <v>81</v>
      </c>
      <c r="H43" s="37">
        <v>0</v>
      </c>
      <c r="I43" s="10">
        <v>215</v>
      </c>
      <c r="J43" s="8">
        <f t="shared" si="1"/>
        <v>215</v>
      </c>
      <c r="K43" s="2"/>
      <c r="L43" s="2"/>
      <c r="M43" s="2"/>
      <c r="N43" s="2"/>
      <c r="O43" s="2"/>
      <c r="P43" s="2"/>
      <c r="Q43" s="2"/>
    </row>
    <row r="44" spans="1:17" ht="15.75" customHeight="1" x14ac:dyDescent="0.25">
      <c r="A44" s="8">
        <f t="shared" si="4"/>
        <v>32</v>
      </c>
      <c r="B44" s="9" t="s">
        <v>82</v>
      </c>
      <c r="C44" s="37">
        <v>0</v>
      </c>
      <c r="D44" s="10">
        <v>215</v>
      </c>
      <c r="E44" s="8">
        <f t="shared" si="0"/>
        <v>215</v>
      </c>
      <c r="F44" s="8">
        <f t="shared" si="5"/>
        <v>80</v>
      </c>
      <c r="G44" s="12" t="s">
        <v>83</v>
      </c>
      <c r="H44" s="37">
        <v>0</v>
      </c>
      <c r="I44" s="10">
        <v>215</v>
      </c>
      <c r="J44" s="8">
        <f t="shared" si="1"/>
        <v>215</v>
      </c>
      <c r="K44" s="2"/>
      <c r="L44" s="2"/>
      <c r="M44" s="2"/>
      <c r="N44" s="2"/>
      <c r="O44" s="2"/>
      <c r="P44" s="2"/>
      <c r="Q44" s="2"/>
    </row>
    <row r="45" spans="1:17" ht="15.75" customHeight="1" x14ac:dyDescent="0.25">
      <c r="A45" s="8">
        <f t="shared" si="4"/>
        <v>33</v>
      </c>
      <c r="B45" s="9" t="s">
        <v>84</v>
      </c>
      <c r="C45" s="37">
        <v>0</v>
      </c>
      <c r="D45" s="10">
        <v>215</v>
      </c>
      <c r="E45" s="8">
        <f t="shared" si="0"/>
        <v>215</v>
      </c>
      <c r="F45" s="8">
        <f t="shared" si="5"/>
        <v>81</v>
      </c>
      <c r="G45" s="12" t="s">
        <v>85</v>
      </c>
      <c r="H45" s="37">
        <v>0</v>
      </c>
      <c r="I45" s="10">
        <v>215</v>
      </c>
      <c r="J45" s="8">
        <f t="shared" si="1"/>
        <v>215</v>
      </c>
      <c r="K45" s="2"/>
      <c r="L45" s="2"/>
      <c r="M45" s="2"/>
      <c r="N45" s="2"/>
      <c r="O45" s="2"/>
      <c r="P45" s="2"/>
      <c r="Q45" s="2"/>
    </row>
    <row r="46" spans="1:17" ht="15.75" customHeight="1" x14ac:dyDescent="0.25">
      <c r="A46" s="8">
        <f t="shared" si="4"/>
        <v>34</v>
      </c>
      <c r="B46" s="9" t="s">
        <v>86</v>
      </c>
      <c r="C46" s="37">
        <v>0</v>
      </c>
      <c r="D46" s="10">
        <v>215</v>
      </c>
      <c r="E46" s="8">
        <f t="shared" si="0"/>
        <v>215</v>
      </c>
      <c r="F46" s="8">
        <f t="shared" si="5"/>
        <v>82</v>
      </c>
      <c r="G46" s="12" t="s">
        <v>87</v>
      </c>
      <c r="H46" s="37">
        <v>0</v>
      </c>
      <c r="I46" s="10">
        <v>215</v>
      </c>
      <c r="J46" s="8">
        <f t="shared" si="1"/>
        <v>215</v>
      </c>
      <c r="K46" s="2"/>
      <c r="L46" s="2"/>
      <c r="M46" s="2"/>
      <c r="N46" s="2"/>
      <c r="O46" s="2"/>
      <c r="P46" s="2"/>
      <c r="Q46" s="2"/>
    </row>
    <row r="47" spans="1:17" ht="15.75" customHeight="1" x14ac:dyDescent="0.25">
      <c r="A47" s="8">
        <f t="shared" si="4"/>
        <v>35</v>
      </c>
      <c r="B47" s="9" t="s">
        <v>88</v>
      </c>
      <c r="C47" s="37">
        <v>0</v>
      </c>
      <c r="D47" s="10">
        <v>215</v>
      </c>
      <c r="E47" s="8">
        <f t="shared" si="0"/>
        <v>215</v>
      </c>
      <c r="F47" s="8">
        <f t="shared" si="5"/>
        <v>83</v>
      </c>
      <c r="G47" s="12" t="s">
        <v>89</v>
      </c>
      <c r="H47" s="37">
        <v>0</v>
      </c>
      <c r="I47" s="10">
        <v>215</v>
      </c>
      <c r="J47" s="8">
        <f t="shared" si="1"/>
        <v>215</v>
      </c>
      <c r="K47" s="2"/>
      <c r="L47" s="2"/>
      <c r="M47" s="2"/>
      <c r="N47" s="2"/>
      <c r="O47" s="2"/>
      <c r="P47" s="2"/>
      <c r="Q47" s="2"/>
    </row>
    <row r="48" spans="1:17" ht="15.75" customHeight="1" x14ac:dyDescent="0.25">
      <c r="A48" s="8">
        <f t="shared" si="4"/>
        <v>36</v>
      </c>
      <c r="B48" s="9" t="s">
        <v>90</v>
      </c>
      <c r="C48" s="37">
        <v>0</v>
      </c>
      <c r="D48" s="10">
        <v>215</v>
      </c>
      <c r="E48" s="8">
        <f t="shared" si="0"/>
        <v>215</v>
      </c>
      <c r="F48" s="8">
        <f t="shared" si="5"/>
        <v>84</v>
      </c>
      <c r="G48" s="12" t="s">
        <v>91</v>
      </c>
      <c r="H48" s="37">
        <v>0</v>
      </c>
      <c r="I48" s="10">
        <v>215</v>
      </c>
      <c r="J48" s="8">
        <f t="shared" si="1"/>
        <v>215</v>
      </c>
      <c r="K48" s="2"/>
      <c r="L48" s="2"/>
      <c r="M48" s="2"/>
      <c r="N48" s="2"/>
      <c r="O48" s="2"/>
      <c r="P48" s="2"/>
      <c r="Q48" s="2"/>
    </row>
    <row r="49" spans="1:17" ht="15.75" customHeight="1" x14ac:dyDescent="0.25">
      <c r="A49" s="8">
        <f t="shared" si="4"/>
        <v>37</v>
      </c>
      <c r="B49" s="9" t="s">
        <v>92</v>
      </c>
      <c r="C49" s="37">
        <v>0</v>
      </c>
      <c r="D49" s="10">
        <v>215</v>
      </c>
      <c r="E49" s="8">
        <f t="shared" si="0"/>
        <v>215</v>
      </c>
      <c r="F49" s="8">
        <f t="shared" si="5"/>
        <v>85</v>
      </c>
      <c r="G49" s="12" t="s">
        <v>93</v>
      </c>
      <c r="H49" s="37">
        <v>0</v>
      </c>
      <c r="I49" s="10">
        <v>215</v>
      </c>
      <c r="J49" s="8">
        <f t="shared" si="1"/>
        <v>215</v>
      </c>
      <c r="K49" s="2"/>
      <c r="L49" s="2"/>
      <c r="M49" s="2"/>
      <c r="N49" s="2"/>
      <c r="O49" s="2"/>
      <c r="P49" s="2"/>
      <c r="Q49" s="2"/>
    </row>
    <row r="50" spans="1:17" ht="15.75" customHeight="1" x14ac:dyDescent="0.25">
      <c r="A50" s="8">
        <f t="shared" si="4"/>
        <v>38</v>
      </c>
      <c r="B50" s="12" t="s">
        <v>94</v>
      </c>
      <c r="C50" s="37">
        <v>0</v>
      </c>
      <c r="D50" s="10">
        <v>215</v>
      </c>
      <c r="E50" s="8">
        <f t="shared" si="0"/>
        <v>215</v>
      </c>
      <c r="F50" s="8">
        <f t="shared" si="5"/>
        <v>86</v>
      </c>
      <c r="G50" s="12" t="s">
        <v>95</v>
      </c>
      <c r="H50" s="37">
        <v>0</v>
      </c>
      <c r="I50" s="10">
        <v>215</v>
      </c>
      <c r="J50" s="8">
        <f t="shared" si="1"/>
        <v>215</v>
      </c>
      <c r="K50" s="2"/>
      <c r="L50" s="2"/>
      <c r="M50" s="2"/>
      <c r="N50" s="2"/>
      <c r="O50" s="2"/>
      <c r="P50" s="2"/>
      <c r="Q50" s="2"/>
    </row>
    <row r="51" spans="1:17" ht="15.75" customHeight="1" x14ac:dyDescent="0.25">
      <c r="A51" s="8">
        <f t="shared" si="4"/>
        <v>39</v>
      </c>
      <c r="B51" s="12" t="s">
        <v>96</v>
      </c>
      <c r="C51" s="37">
        <v>0</v>
      </c>
      <c r="D51" s="10">
        <v>215</v>
      </c>
      <c r="E51" s="8">
        <f t="shared" si="0"/>
        <v>215</v>
      </c>
      <c r="F51" s="8">
        <f t="shared" si="5"/>
        <v>87</v>
      </c>
      <c r="G51" s="12" t="s">
        <v>97</v>
      </c>
      <c r="H51" s="37">
        <v>0</v>
      </c>
      <c r="I51" s="10">
        <v>215</v>
      </c>
      <c r="J51" s="8">
        <f t="shared" si="1"/>
        <v>215</v>
      </c>
      <c r="K51" s="2"/>
      <c r="L51" s="2"/>
      <c r="M51" s="2"/>
      <c r="N51" s="2"/>
      <c r="O51" s="2"/>
      <c r="P51" s="2"/>
      <c r="Q51" s="2"/>
    </row>
    <row r="52" spans="1:17" ht="15.75" customHeight="1" x14ac:dyDescent="0.25">
      <c r="A52" s="8">
        <f t="shared" si="4"/>
        <v>40</v>
      </c>
      <c r="B52" s="12" t="s">
        <v>98</v>
      </c>
      <c r="C52" s="37">
        <v>0</v>
      </c>
      <c r="D52" s="10">
        <v>215</v>
      </c>
      <c r="E52" s="8">
        <f t="shared" si="0"/>
        <v>215</v>
      </c>
      <c r="F52" s="8">
        <f t="shared" si="5"/>
        <v>88</v>
      </c>
      <c r="G52" s="12" t="s">
        <v>99</v>
      </c>
      <c r="H52" s="37">
        <v>0</v>
      </c>
      <c r="I52" s="10">
        <v>215</v>
      </c>
      <c r="J52" s="8">
        <f t="shared" si="1"/>
        <v>215</v>
      </c>
      <c r="K52" s="2"/>
      <c r="L52" s="2"/>
      <c r="M52" s="2"/>
      <c r="N52" s="2"/>
      <c r="O52" s="2"/>
      <c r="P52" s="2"/>
      <c r="Q52" s="2"/>
    </row>
    <row r="53" spans="1:17" ht="15.75" customHeight="1" x14ac:dyDescent="0.25">
      <c r="A53" s="8">
        <f t="shared" si="4"/>
        <v>41</v>
      </c>
      <c r="B53" s="12" t="s">
        <v>100</v>
      </c>
      <c r="C53" s="37">
        <v>0</v>
      </c>
      <c r="D53" s="10">
        <v>215</v>
      </c>
      <c r="E53" s="8">
        <f t="shared" si="0"/>
        <v>215</v>
      </c>
      <c r="F53" s="8">
        <f t="shared" si="5"/>
        <v>89</v>
      </c>
      <c r="G53" s="12" t="s">
        <v>101</v>
      </c>
      <c r="H53" s="37">
        <v>0</v>
      </c>
      <c r="I53" s="10">
        <v>215</v>
      </c>
      <c r="J53" s="8">
        <f t="shared" si="1"/>
        <v>215</v>
      </c>
      <c r="K53" s="2"/>
      <c r="L53" s="13"/>
      <c r="M53" s="13"/>
      <c r="N53" s="13"/>
      <c r="O53" s="2"/>
      <c r="P53" s="2"/>
      <c r="Q53" s="2"/>
    </row>
    <row r="54" spans="1:17" ht="15.75" customHeight="1" x14ac:dyDescent="0.25">
      <c r="A54" s="8">
        <f t="shared" si="4"/>
        <v>42</v>
      </c>
      <c r="B54" s="12" t="s">
        <v>102</v>
      </c>
      <c r="C54" s="37">
        <v>0</v>
      </c>
      <c r="D54" s="10">
        <v>215</v>
      </c>
      <c r="E54" s="8">
        <f t="shared" si="0"/>
        <v>215</v>
      </c>
      <c r="F54" s="8">
        <f t="shared" si="5"/>
        <v>90</v>
      </c>
      <c r="G54" s="12" t="s">
        <v>103</v>
      </c>
      <c r="H54" s="37">
        <v>0</v>
      </c>
      <c r="I54" s="10">
        <v>215</v>
      </c>
      <c r="J54" s="8">
        <f t="shared" si="1"/>
        <v>215</v>
      </c>
      <c r="K54" s="2"/>
      <c r="L54" s="13"/>
      <c r="M54" s="13"/>
      <c r="N54" s="13"/>
      <c r="O54" s="2"/>
      <c r="P54" s="2"/>
      <c r="Q54" s="2"/>
    </row>
    <row r="55" spans="1:17" ht="15.75" customHeight="1" x14ac:dyDescent="0.25">
      <c r="A55" s="8">
        <f t="shared" si="4"/>
        <v>43</v>
      </c>
      <c r="B55" s="12" t="s">
        <v>104</v>
      </c>
      <c r="C55" s="37">
        <v>0</v>
      </c>
      <c r="D55" s="10">
        <v>215</v>
      </c>
      <c r="E55" s="8">
        <f t="shared" si="0"/>
        <v>215</v>
      </c>
      <c r="F55" s="8">
        <f t="shared" si="5"/>
        <v>91</v>
      </c>
      <c r="G55" s="12" t="s">
        <v>105</v>
      </c>
      <c r="H55" s="37">
        <v>0</v>
      </c>
      <c r="I55" s="10">
        <v>215</v>
      </c>
      <c r="J55" s="8">
        <f t="shared" si="1"/>
        <v>215</v>
      </c>
      <c r="K55" s="2"/>
      <c r="L55" s="13"/>
      <c r="M55" s="13"/>
      <c r="N55" s="13"/>
      <c r="O55" s="2"/>
      <c r="P55" s="2"/>
      <c r="Q55" s="2"/>
    </row>
    <row r="56" spans="1:17" ht="15.75" customHeight="1" x14ac:dyDescent="0.25">
      <c r="A56" s="8">
        <f t="shared" si="4"/>
        <v>44</v>
      </c>
      <c r="B56" s="12" t="s">
        <v>106</v>
      </c>
      <c r="C56" s="37">
        <v>0</v>
      </c>
      <c r="D56" s="10">
        <v>215</v>
      </c>
      <c r="E56" s="8">
        <f t="shared" si="0"/>
        <v>215</v>
      </c>
      <c r="F56" s="8">
        <f t="shared" si="5"/>
        <v>92</v>
      </c>
      <c r="G56" s="12" t="s">
        <v>107</v>
      </c>
      <c r="H56" s="37">
        <v>0</v>
      </c>
      <c r="I56" s="10">
        <v>215</v>
      </c>
      <c r="J56" s="8">
        <f t="shared" si="1"/>
        <v>215</v>
      </c>
      <c r="K56" s="2"/>
      <c r="L56" s="13"/>
      <c r="M56" s="13"/>
      <c r="N56" s="13"/>
      <c r="O56" s="2"/>
      <c r="P56" s="2"/>
      <c r="Q56" s="2"/>
    </row>
    <row r="57" spans="1:17" ht="15.75" customHeight="1" x14ac:dyDescent="0.25">
      <c r="A57" s="8">
        <f t="shared" si="4"/>
        <v>45</v>
      </c>
      <c r="B57" s="12" t="s">
        <v>108</v>
      </c>
      <c r="C57" s="37">
        <v>0</v>
      </c>
      <c r="D57" s="10">
        <v>215</v>
      </c>
      <c r="E57" s="8">
        <f t="shared" si="0"/>
        <v>215</v>
      </c>
      <c r="F57" s="8">
        <f t="shared" si="5"/>
        <v>93</v>
      </c>
      <c r="G57" s="12" t="s">
        <v>109</v>
      </c>
      <c r="H57" s="37">
        <v>0</v>
      </c>
      <c r="I57" s="10">
        <v>215</v>
      </c>
      <c r="J57" s="8">
        <f t="shared" si="1"/>
        <v>215</v>
      </c>
      <c r="K57" s="2"/>
      <c r="L57" s="14"/>
      <c r="M57" s="13"/>
      <c r="N57" s="15"/>
      <c r="O57" s="2"/>
      <c r="P57" s="2"/>
      <c r="Q57" s="2"/>
    </row>
    <row r="58" spans="1:17" ht="15.75" customHeight="1" x14ac:dyDescent="0.25">
      <c r="A58" s="8">
        <f t="shared" si="4"/>
        <v>46</v>
      </c>
      <c r="B58" s="12" t="s">
        <v>110</v>
      </c>
      <c r="C58" s="37">
        <v>0</v>
      </c>
      <c r="D58" s="10">
        <v>215</v>
      </c>
      <c r="E58" s="8">
        <f t="shared" si="0"/>
        <v>215</v>
      </c>
      <c r="F58" s="8">
        <f t="shared" si="5"/>
        <v>94</v>
      </c>
      <c r="G58" s="12" t="s">
        <v>111</v>
      </c>
      <c r="H58" s="37">
        <v>0</v>
      </c>
      <c r="I58" s="10">
        <v>215</v>
      </c>
      <c r="J58" s="8">
        <f t="shared" si="1"/>
        <v>215</v>
      </c>
      <c r="K58" s="2"/>
      <c r="L58" s="16"/>
      <c r="M58" s="13"/>
      <c r="N58" s="15"/>
      <c r="O58" s="2"/>
      <c r="P58" s="2"/>
      <c r="Q58" s="2"/>
    </row>
    <row r="59" spans="1:17" ht="15.75" customHeight="1" x14ac:dyDescent="0.25">
      <c r="A59" s="17">
        <f t="shared" si="4"/>
        <v>47</v>
      </c>
      <c r="B59" s="18" t="s">
        <v>112</v>
      </c>
      <c r="C59" s="37">
        <v>0</v>
      </c>
      <c r="D59" s="10">
        <v>215</v>
      </c>
      <c r="E59" s="17">
        <f t="shared" si="0"/>
        <v>215</v>
      </c>
      <c r="F59" s="17">
        <f t="shared" si="5"/>
        <v>95</v>
      </c>
      <c r="G59" s="18" t="s">
        <v>113</v>
      </c>
      <c r="H59" s="37">
        <v>0</v>
      </c>
      <c r="I59" s="10">
        <v>215</v>
      </c>
      <c r="J59" s="17">
        <f t="shared" si="1"/>
        <v>215</v>
      </c>
      <c r="K59" s="2"/>
      <c r="L59" s="16"/>
      <c r="M59" s="19"/>
      <c r="N59" s="15"/>
      <c r="O59" s="2"/>
      <c r="P59" s="2"/>
      <c r="Q59" s="2"/>
    </row>
    <row r="60" spans="1:17" ht="15.75" customHeight="1" x14ac:dyDescent="0.25">
      <c r="A60" s="17">
        <f t="shared" si="4"/>
        <v>48</v>
      </c>
      <c r="B60" s="18" t="s">
        <v>114</v>
      </c>
      <c r="C60" s="37">
        <v>0</v>
      </c>
      <c r="D60" s="10">
        <v>215</v>
      </c>
      <c r="E60" s="17">
        <f t="shared" si="0"/>
        <v>215</v>
      </c>
      <c r="F60" s="17">
        <f t="shared" si="5"/>
        <v>96</v>
      </c>
      <c r="G60" s="18" t="s">
        <v>115</v>
      </c>
      <c r="H60" s="37">
        <v>0</v>
      </c>
      <c r="I60" s="10">
        <v>215</v>
      </c>
      <c r="J60" s="17">
        <f t="shared" si="1"/>
        <v>215</v>
      </c>
      <c r="K60" s="2"/>
      <c r="L60" s="16"/>
      <c r="M60" s="19"/>
      <c r="N60" s="2"/>
      <c r="O60" s="2"/>
      <c r="P60" s="2"/>
      <c r="Q60" s="2"/>
    </row>
    <row r="61" spans="1:17" ht="30.75" customHeight="1" x14ac:dyDescent="0.3">
      <c r="A61" s="120" t="s">
        <v>116</v>
      </c>
      <c r="B61" s="121"/>
      <c r="C61" s="121"/>
      <c r="D61" s="122"/>
      <c r="E61" s="123" t="s">
        <v>117</v>
      </c>
      <c r="F61" s="124"/>
      <c r="G61" s="124"/>
      <c r="H61" s="124"/>
      <c r="I61" s="124"/>
      <c r="J61" s="125"/>
      <c r="K61" s="2"/>
      <c r="L61" s="14"/>
      <c r="M61" s="2"/>
      <c r="N61" s="2"/>
      <c r="O61" s="2"/>
      <c r="P61" s="2"/>
      <c r="Q61" s="2"/>
    </row>
    <row r="62" spans="1:17" ht="36" customHeight="1" x14ac:dyDescent="0.25">
      <c r="A62" s="128" t="s">
        <v>130</v>
      </c>
      <c r="B62" s="129"/>
      <c r="C62" s="129"/>
      <c r="D62" s="129"/>
      <c r="E62" s="129"/>
      <c r="F62" s="129"/>
      <c r="G62" s="130"/>
      <c r="H62" s="20" t="s">
        <v>118</v>
      </c>
      <c r="I62" s="20" t="s">
        <v>119</v>
      </c>
      <c r="J62" s="20" t="s">
        <v>120</v>
      </c>
      <c r="K62" s="2"/>
      <c r="L62" s="16"/>
      <c r="M62" s="7"/>
      <c r="N62" s="7"/>
      <c r="O62" s="7"/>
      <c r="P62" s="7"/>
      <c r="Q62" s="7"/>
    </row>
    <row r="63" spans="1:17" ht="22.5" customHeight="1" x14ac:dyDescent="0.25">
      <c r="A63" s="131"/>
      <c r="B63" s="132"/>
      <c r="C63" s="132"/>
      <c r="D63" s="132"/>
      <c r="E63" s="135" t="s">
        <v>153</v>
      </c>
      <c r="F63" s="136"/>
      <c r="G63" s="137"/>
      <c r="H63" s="21">
        <v>0</v>
      </c>
      <c r="I63" s="21">
        <v>5.6139999999999999</v>
      </c>
      <c r="J63" s="21">
        <f>H63+I63</f>
        <v>5.6139999999999999</v>
      </c>
      <c r="K63" s="2"/>
      <c r="L63" s="22">
        <v>75</v>
      </c>
      <c r="M63" s="32">
        <f>L63/1000</f>
        <v>7.4999999999999997E-2</v>
      </c>
      <c r="N63" s="4"/>
      <c r="O63" s="7"/>
      <c r="P63" s="7"/>
      <c r="Q63" s="7"/>
    </row>
    <row r="64" spans="1:17" ht="25.5" customHeight="1" x14ac:dyDescent="0.25">
      <c r="A64" s="133"/>
      <c r="B64" s="134"/>
      <c r="C64" s="134"/>
      <c r="D64" s="134"/>
      <c r="E64" s="138" t="s">
        <v>154</v>
      </c>
      <c r="F64" s="139"/>
      <c r="G64" s="140"/>
      <c r="H64" s="36">
        <f>K81</f>
        <v>0</v>
      </c>
      <c r="I64" s="36">
        <f>L81</f>
        <v>7.4999999999999997E-2</v>
      </c>
      <c r="J64" s="36">
        <f>H64+I64</f>
        <v>7.4999999999999997E-2</v>
      </c>
      <c r="K64" s="2"/>
      <c r="L64" s="24"/>
      <c r="M64" s="24"/>
      <c r="N64" s="4"/>
      <c r="O64" s="7"/>
      <c r="P64" s="7"/>
      <c r="Q64" s="7"/>
    </row>
    <row r="65" spans="1:17" ht="16.5" customHeight="1" x14ac:dyDescent="0.25">
      <c r="A65" s="25"/>
      <c r="B65" s="7" t="s">
        <v>121</v>
      </c>
      <c r="C65" s="7"/>
      <c r="D65" s="7"/>
      <c r="E65" s="7"/>
      <c r="F65" s="7"/>
      <c r="G65" s="7"/>
      <c r="H65" s="7"/>
      <c r="I65" s="7"/>
      <c r="J65" s="26"/>
      <c r="K65" s="2"/>
      <c r="L65" s="4"/>
      <c r="M65" s="4"/>
      <c r="N65" s="4"/>
      <c r="O65" s="23" t="s">
        <v>122</v>
      </c>
      <c r="P65" s="23" t="s">
        <v>123</v>
      </c>
      <c r="Q65" s="7"/>
    </row>
    <row r="66" spans="1:17" ht="31.5" customHeight="1" x14ac:dyDescent="0.25">
      <c r="A66" s="141" t="s">
        <v>155</v>
      </c>
      <c r="B66" s="142"/>
      <c r="C66" s="142"/>
      <c r="D66" s="142"/>
      <c r="E66" s="142"/>
      <c r="F66" s="142"/>
      <c r="G66" s="142"/>
      <c r="H66" s="142"/>
      <c r="I66" s="142"/>
      <c r="J66" s="143"/>
      <c r="K66" s="2" t="s">
        <v>124</v>
      </c>
      <c r="L66" s="24"/>
      <c r="M66" s="27">
        <v>2.3E-2</v>
      </c>
      <c r="N66" s="28">
        <v>0.61299999999999999</v>
      </c>
      <c r="O66" s="29">
        <f>M66+N66</f>
        <v>0.63600000000000001</v>
      </c>
      <c r="P66" s="29">
        <f>O66/J63*100</f>
        <v>11.328820805130032</v>
      </c>
      <c r="Q66" s="7"/>
    </row>
    <row r="67" spans="1:17" ht="25.5" customHeight="1" x14ac:dyDescent="0.25">
      <c r="A67" s="30"/>
      <c r="B67" s="31"/>
      <c r="C67" s="31"/>
      <c r="D67" s="31"/>
      <c r="E67" s="31"/>
      <c r="F67" s="31"/>
      <c r="G67" s="31"/>
      <c r="H67" s="144" t="s">
        <v>125</v>
      </c>
      <c r="I67" s="145"/>
      <c r="J67" s="146"/>
      <c r="K67" s="2"/>
      <c r="L67" s="4"/>
      <c r="M67" s="29">
        <f>H63+H64</f>
        <v>0</v>
      </c>
      <c r="N67" s="29">
        <f>I63+I64-N66-(2*0.018)-M66</f>
        <v>5.0170000000000012</v>
      </c>
      <c r="O67" s="7"/>
      <c r="P67" s="7"/>
      <c r="Q67" s="7"/>
    </row>
    <row r="68" spans="1:17" ht="33.75" customHeight="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4"/>
      <c r="M68" s="32">
        <f>M67/24</f>
        <v>0</v>
      </c>
      <c r="N68" s="32">
        <f>N67/24</f>
        <v>0.20904166666666671</v>
      </c>
      <c r="O68" s="23"/>
      <c r="P68" s="32">
        <f>M68+N68</f>
        <v>0.20904166666666671</v>
      </c>
      <c r="Q68" s="7"/>
    </row>
    <row r="69" spans="1:17" ht="15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7"/>
      <c r="M69" s="29">
        <f>M68*1000</f>
        <v>0</v>
      </c>
      <c r="N69" s="29">
        <f>N68*1000</f>
        <v>209.04166666666671</v>
      </c>
      <c r="O69" s="23"/>
      <c r="P69" s="29">
        <f>M69+N69</f>
        <v>209.04166666666671</v>
      </c>
      <c r="Q69" s="7"/>
    </row>
    <row r="70" spans="1:17" ht="15.75" customHeight="1" x14ac:dyDescent="0.25">
      <c r="A70" s="2"/>
      <c r="B70" s="2"/>
      <c r="C70" s="2"/>
      <c r="D70" s="2"/>
      <c r="E70" s="2"/>
      <c r="F70" s="2" t="s">
        <v>124</v>
      </c>
      <c r="G70" s="2"/>
      <c r="H70" s="2"/>
      <c r="I70" s="2"/>
      <c r="J70" s="2"/>
      <c r="K70" s="2"/>
      <c r="L70" s="2"/>
      <c r="M70" s="34"/>
      <c r="N70" s="34"/>
      <c r="O70" s="2"/>
      <c r="P70" s="2"/>
      <c r="Q70" s="2"/>
    </row>
    <row r="71" spans="1:17" ht="15.75" customHeight="1" x14ac:dyDescent="0.25">
      <c r="A71" s="126"/>
      <c r="B71" s="127"/>
      <c r="C71" s="127"/>
      <c r="D71" s="127"/>
      <c r="E71" s="46"/>
      <c r="F71" s="2"/>
      <c r="G71" s="2"/>
      <c r="H71" s="2"/>
      <c r="I71" s="2"/>
      <c r="J71" s="46"/>
      <c r="K71" s="2"/>
      <c r="L71" s="2"/>
      <c r="M71" s="2"/>
      <c r="N71" s="2"/>
      <c r="O71" s="2"/>
      <c r="P71" s="2"/>
      <c r="Q71" s="2"/>
    </row>
    <row r="72" spans="1:17" ht="15.75" customHeight="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</row>
    <row r="73" spans="1:17" ht="15.75" customHeight="1" x14ac:dyDescent="0.25">
      <c r="A73" s="2"/>
      <c r="B73" s="2"/>
      <c r="C73" s="2"/>
      <c r="D73" s="2"/>
      <c r="E73" s="33"/>
      <c r="F73" s="2"/>
      <c r="G73" s="2"/>
      <c r="H73" s="2"/>
      <c r="I73" s="2"/>
      <c r="J73" s="2"/>
      <c r="K73" s="16"/>
      <c r="L73" s="16"/>
      <c r="M73" s="2"/>
      <c r="N73" s="2"/>
      <c r="O73" s="2"/>
      <c r="P73" s="2"/>
      <c r="Q73" s="2"/>
    </row>
    <row r="74" spans="1:17" ht="15.75" customHeight="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16"/>
      <c r="L74" s="16"/>
      <c r="M74" s="2"/>
      <c r="N74" s="2"/>
      <c r="O74" s="2"/>
      <c r="P74" s="2"/>
      <c r="Q74" s="2"/>
    </row>
    <row r="75" spans="1:17" ht="15.7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16"/>
      <c r="L75" s="16"/>
      <c r="M75" s="2"/>
      <c r="N75" s="2"/>
      <c r="O75" s="2"/>
      <c r="P75" s="2"/>
      <c r="Q75" s="2"/>
    </row>
    <row r="76" spans="1:17" ht="15.7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</row>
    <row r="77" spans="1:17" ht="15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 ht="15.7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17" ht="15.7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3" t="s">
        <v>126</v>
      </c>
      <c r="L79" s="23" t="s">
        <v>127</v>
      </c>
      <c r="M79" s="23" t="s">
        <v>128</v>
      </c>
      <c r="N79" s="23" t="s">
        <v>129</v>
      </c>
      <c r="O79" s="2"/>
      <c r="P79" s="2"/>
      <c r="Q79" s="2"/>
    </row>
    <row r="80" spans="1:17" ht="15.7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9">
        <v>0</v>
      </c>
      <c r="L80" s="29">
        <v>7.8E-2</v>
      </c>
      <c r="M80" s="32">
        <f>K80+L80</f>
        <v>7.8E-2</v>
      </c>
      <c r="N80" s="32">
        <f>M80-M63</f>
        <v>3.0000000000000027E-3</v>
      </c>
      <c r="O80" s="2"/>
      <c r="P80" s="2"/>
      <c r="Q80" s="2"/>
    </row>
    <row r="81" spans="1:17" ht="15.7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35">
        <v>0</v>
      </c>
      <c r="L81" s="35">
        <f>L80-N80</f>
        <v>7.4999999999999997E-2</v>
      </c>
      <c r="M81" s="32">
        <f>K81+L81</f>
        <v>7.4999999999999997E-2</v>
      </c>
      <c r="N81" s="32">
        <f>N80/2</f>
        <v>1.5000000000000013E-3</v>
      </c>
      <c r="O81" s="2"/>
      <c r="P81" s="2"/>
      <c r="Q81" s="2"/>
    </row>
    <row r="82" spans="1:17" ht="15.7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</row>
    <row r="83" spans="1:17" ht="15.7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1:17" ht="15.7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1:17" ht="15.7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1:17" ht="15.7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1:17" ht="15.7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1:17" ht="15.7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1:17" ht="15.7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1:17" ht="15.7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1:17" ht="15.7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1:17" ht="15.7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1:17" ht="15.7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1:17" ht="15.7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1:17" ht="15.7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1:17" ht="15.7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1:17" ht="15.7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1:17" ht="15.7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1:17" ht="15.7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spans="1:17" ht="15.7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</sheetData>
  <mergeCells count="37">
    <mergeCell ref="L11:L12"/>
    <mergeCell ref="M11:N11"/>
    <mergeCell ref="A61:D61"/>
    <mergeCell ref="E61:J61"/>
    <mergeCell ref="A71:D71"/>
    <mergeCell ref="A62:G62"/>
    <mergeCell ref="A63:D64"/>
    <mergeCell ref="E63:G63"/>
    <mergeCell ref="E64:G64"/>
    <mergeCell ref="A66:J66"/>
    <mergeCell ref="H67:J67"/>
    <mergeCell ref="A9:B9"/>
    <mergeCell ref="C9:J9"/>
    <mergeCell ref="A10:B10"/>
    <mergeCell ref="C10:J10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A6:B6"/>
    <mergeCell ref="C6:J6"/>
    <mergeCell ref="A7:B7"/>
    <mergeCell ref="C7:J7"/>
    <mergeCell ref="A8:B8"/>
    <mergeCell ref="C8:J8"/>
    <mergeCell ref="A1:J1"/>
    <mergeCell ref="A2:J2"/>
    <mergeCell ref="A3:J3"/>
    <mergeCell ref="A4:J4"/>
    <mergeCell ref="A5:B5"/>
    <mergeCell ref="C5:J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0"/>
  <sheetViews>
    <sheetView topLeftCell="B1" workbookViewId="0">
      <selection activeCell="L11" sqref="L11:N38"/>
    </sheetView>
  </sheetViews>
  <sheetFormatPr defaultColWidth="14.42578125" defaultRowHeight="15" x14ac:dyDescent="0.25"/>
  <cols>
    <col min="1" max="1" width="10.5703125" style="49" customWidth="1"/>
    <col min="2" max="2" width="18.5703125" style="49" customWidth="1"/>
    <col min="3" max="4" width="12.7109375" style="49" customWidth="1"/>
    <col min="5" max="5" width="14.7109375" style="49" customWidth="1"/>
    <col min="6" max="6" width="12.42578125" style="49" customWidth="1"/>
    <col min="7" max="7" width="15.140625" style="49" customWidth="1"/>
    <col min="8" max="9" width="12.7109375" style="49" customWidth="1"/>
    <col min="10" max="10" width="15" style="49" customWidth="1"/>
    <col min="11" max="11" width="9.140625" style="49" customWidth="1"/>
    <col min="12" max="12" width="13" style="49" customWidth="1"/>
    <col min="13" max="13" width="12.7109375" style="49" customWidth="1"/>
    <col min="14" max="14" width="14.28515625" style="49" customWidth="1"/>
    <col min="15" max="15" width="7.85546875" style="49" customWidth="1"/>
    <col min="16" max="17" width="9.140625" style="49" customWidth="1"/>
    <col min="18" max="16384" width="14.42578125" style="49"/>
  </cols>
  <sheetData>
    <row r="1" spans="1:17" ht="24" x14ac:dyDescent="0.4">
      <c r="A1" s="101" t="s">
        <v>0</v>
      </c>
      <c r="B1" s="102"/>
      <c r="C1" s="102"/>
      <c r="D1" s="102"/>
      <c r="E1" s="102"/>
      <c r="F1" s="102"/>
      <c r="G1" s="102"/>
      <c r="H1" s="102"/>
      <c r="I1" s="102"/>
      <c r="J1" s="103"/>
      <c r="K1" s="1"/>
      <c r="L1" s="2"/>
      <c r="M1" s="2"/>
      <c r="N1" s="2"/>
      <c r="O1" s="3"/>
      <c r="P1" s="4" t="s">
        <v>1</v>
      </c>
      <c r="Q1" s="2"/>
    </row>
    <row r="2" spans="1:17" ht="18.75" x14ac:dyDescent="0.3">
      <c r="A2" s="104" t="s">
        <v>2</v>
      </c>
      <c r="B2" s="102"/>
      <c r="C2" s="102"/>
      <c r="D2" s="102"/>
      <c r="E2" s="102"/>
      <c r="F2" s="102"/>
      <c r="G2" s="102"/>
      <c r="H2" s="102"/>
      <c r="I2" s="102"/>
      <c r="J2" s="103"/>
      <c r="K2" s="2"/>
      <c r="L2" s="2"/>
      <c r="M2" s="2"/>
      <c r="N2" s="2"/>
      <c r="O2" s="5"/>
      <c r="P2" s="4" t="s">
        <v>3</v>
      </c>
      <c r="Q2" s="2"/>
    </row>
    <row r="3" spans="1:17" ht="18.75" customHeight="1" x14ac:dyDescent="0.25">
      <c r="A3" s="105" t="s">
        <v>156</v>
      </c>
      <c r="B3" s="106"/>
      <c r="C3" s="106"/>
      <c r="D3" s="106"/>
      <c r="E3" s="106"/>
      <c r="F3" s="106"/>
      <c r="G3" s="106"/>
      <c r="H3" s="106"/>
      <c r="I3" s="106"/>
      <c r="J3" s="107"/>
      <c r="K3" s="6"/>
      <c r="L3" s="6"/>
      <c r="N3" s="6"/>
      <c r="O3" s="6"/>
      <c r="P3" s="6"/>
      <c r="Q3" s="6"/>
    </row>
    <row r="4" spans="1:17" ht="24" x14ac:dyDescent="0.4">
      <c r="A4" s="101" t="s">
        <v>4</v>
      </c>
      <c r="B4" s="102"/>
      <c r="C4" s="102"/>
      <c r="D4" s="102"/>
      <c r="E4" s="102"/>
      <c r="F4" s="102"/>
      <c r="G4" s="102"/>
      <c r="H4" s="102"/>
      <c r="I4" s="102"/>
      <c r="J4" s="103"/>
      <c r="K4" s="2"/>
      <c r="L4" s="2"/>
      <c r="M4" s="6"/>
      <c r="N4" s="2"/>
      <c r="O4" s="2"/>
      <c r="P4" s="2"/>
      <c r="Q4" s="2"/>
    </row>
    <row r="5" spans="1:17" x14ac:dyDescent="0.25">
      <c r="A5" s="108" t="s">
        <v>5</v>
      </c>
      <c r="B5" s="103"/>
      <c r="C5" s="109" t="s">
        <v>6</v>
      </c>
      <c r="D5" s="102"/>
      <c r="E5" s="102"/>
      <c r="F5" s="102"/>
      <c r="G5" s="102"/>
      <c r="H5" s="102"/>
      <c r="I5" s="102"/>
      <c r="J5" s="103"/>
      <c r="K5" s="2"/>
      <c r="L5" s="2"/>
      <c r="M5" s="2"/>
      <c r="N5" s="2"/>
      <c r="O5" s="2"/>
      <c r="P5" s="2"/>
      <c r="Q5" s="2"/>
    </row>
    <row r="6" spans="1:17" ht="45" customHeight="1" x14ac:dyDescent="0.25">
      <c r="A6" s="110" t="s">
        <v>7</v>
      </c>
      <c r="B6" s="103"/>
      <c r="C6" s="111" t="s">
        <v>8</v>
      </c>
      <c r="D6" s="102"/>
      <c r="E6" s="102"/>
      <c r="F6" s="102"/>
      <c r="G6" s="102"/>
      <c r="H6" s="102"/>
      <c r="I6" s="102"/>
      <c r="J6" s="103"/>
      <c r="K6" s="2"/>
      <c r="L6" s="2"/>
      <c r="M6" s="2"/>
      <c r="N6" s="2"/>
      <c r="O6" s="2"/>
      <c r="P6" s="2"/>
      <c r="Q6" s="2"/>
    </row>
    <row r="7" spans="1:17" x14ac:dyDescent="0.25">
      <c r="A7" s="110" t="s">
        <v>9</v>
      </c>
      <c r="B7" s="103"/>
      <c r="C7" s="112" t="s">
        <v>10</v>
      </c>
      <c r="D7" s="102"/>
      <c r="E7" s="102"/>
      <c r="F7" s="102"/>
      <c r="G7" s="102"/>
      <c r="H7" s="102"/>
      <c r="I7" s="102"/>
      <c r="J7" s="103"/>
      <c r="K7" s="2"/>
      <c r="L7" s="2"/>
      <c r="M7" s="2"/>
      <c r="N7" s="2"/>
      <c r="O7" s="2"/>
      <c r="P7" s="2"/>
      <c r="Q7" s="2"/>
    </row>
    <row r="8" spans="1:17" x14ac:dyDescent="0.25">
      <c r="A8" s="110" t="s">
        <v>11</v>
      </c>
      <c r="B8" s="103"/>
      <c r="C8" s="112" t="s">
        <v>12</v>
      </c>
      <c r="D8" s="102"/>
      <c r="E8" s="102"/>
      <c r="F8" s="102"/>
      <c r="G8" s="102"/>
      <c r="H8" s="102"/>
      <c r="I8" s="102"/>
      <c r="J8" s="103"/>
      <c r="K8" s="2"/>
      <c r="L8" s="2"/>
      <c r="M8" s="2"/>
      <c r="N8" s="2"/>
      <c r="O8" s="2"/>
      <c r="P8" s="2"/>
      <c r="Q8" s="2"/>
    </row>
    <row r="9" spans="1:17" x14ac:dyDescent="0.25">
      <c r="A9" s="113" t="s">
        <v>13</v>
      </c>
      <c r="B9" s="103"/>
      <c r="C9" s="114" t="s">
        <v>157</v>
      </c>
      <c r="D9" s="115"/>
      <c r="E9" s="115"/>
      <c r="F9" s="115"/>
      <c r="G9" s="115"/>
      <c r="H9" s="115"/>
      <c r="I9" s="115"/>
      <c r="J9" s="116"/>
      <c r="K9" s="6"/>
      <c r="L9" s="6"/>
      <c r="M9" s="6"/>
      <c r="N9" s="6"/>
      <c r="O9" s="6"/>
      <c r="P9" s="6"/>
      <c r="Q9" s="6"/>
    </row>
    <row r="10" spans="1:17" x14ac:dyDescent="0.25">
      <c r="A10" s="110" t="s">
        <v>14</v>
      </c>
      <c r="B10" s="103"/>
      <c r="C10" s="114"/>
      <c r="D10" s="115"/>
      <c r="E10" s="115"/>
      <c r="F10" s="115"/>
      <c r="G10" s="115"/>
      <c r="H10" s="115"/>
      <c r="I10" s="115"/>
      <c r="J10" s="116"/>
      <c r="K10" s="2"/>
      <c r="L10" s="2"/>
      <c r="M10" s="2"/>
      <c r="N10" s="2"/>
      <c r="O10" s="2"/>
      <c r="P10" s="2"/>
      <c r="Q10" s="2"/>
    </row>
    <row r="11" spans="1:17" ht="33" customHeight="1" x14ac:dyDescent="0.25">
      <c r="A11" s="117" t="s">
        <v>15</v>
      </c>
      <c r="B11" s="117" t="s">
        <v>16</v>
      </c>
      <c r="C11" s="119" t="s">
        <v>17</v>
      </c>
      <c r="D11" s="119" t="s">
        <v>18</v>
      </c>
      <c r="E11" s="117" t="s">
        <v>19</v>
      </c>
      <c r="F11" s="117" t="s">
        <v>15</v>
      </c>
      <c r="G11" s="117" t="s">
        <v>16</v>
      </c>
      <c r="H11" s="119" t="s">
        <v>17</v>
      </c>
      <c r="I11" s="119" t="s">
        <v>18</v>
      </c>
      <c r="J11" s="117" t="s">
        <v>19</v>
      </c>
      <c r="K11" s="2"/>
      <c r="L11" s="147" t="s">
        <v>16</v>
      </c>
      <c r="M11" s="148" t="s">
        <v>287</v>
      </c>
      <c r="N11" s="148"/>
      <c r="O11" s="2"/>
      <c r="P11" s="2"/>
      <c r="Q11" s="2"/>
    </row>
    <row r="12" spans="1:17" ht="13.5" customHeight="1" x14ac:dyDescent="0.25">
      <c r="A12" s="118"/>
      <c r="B12" s="118"/>
      <c r="C12" s="118"/>
      <c r="D12" s="118"/>
      <c r="E12" s="118"/>
      <c r="F12" s="118"/>
      <c r="G12" s="118"/>
      <c r="H12" s="118"/>
      <c r="I12" s="118"/>
      <c r="J12" s="118"/>
      <c r="K12" s="2"/>
      <c r="L12" s="147"/>
      <c r="M12" s="7" t="s">
        <v>17</v>
      </c>
      <c r="N12" s="2" t="s">
        <v>18</v>
      </c>
      <c r="O12" s="2"/>
      <c r="P12" s="2"/>
      <c r="Q12" s="2"/>
    </row>
    <row r="13" spans="1:17" x14ac:dyDescent="0.25">
      <c r="A13" s="8">
        <v>1</v>
      </c>
      <c r="B13" s="9" t="s">
        <v>20</v>
      </c>
      <c r="C13" s="37">
        <v>0</v>
      </c>
      <c r="D13" s="10">
        <v>215</v>
      </c>
      <c r="E13" s="11">
        <f t="shared" ref="E13:E60" si="0">SUM(C13,D13)</f>
        <v>215</v>
      </c>
      <c r="F13" s="8">
        <v>49</v>
      </c>
      <c r="G13" s="12" t="s">
        <v>21</v>
      </c>
      <c r="H13" s="37">
        <v>0</v>
      </c>
      <c r="I13" s="10">
        <v>215</v>
      </c>
      <c r="J13" s="8">
        <f t="shared" ref="J13:J60" si="1">SUM(H13,I13)</f>
        <v>215</v>
      </c>
      <c r="K13" s="2"/>
      <c r="L13" s="2"/>
      <c r="M13" s="7"/>
      <c r="N13" s="7"/>
      <c r="O13" s="2"/>
      <c r="P13" s="2"/>
      <c r="Q13" s="2"/>
    </row>
    <row r="14" spans="1:17" x14ac:dyDescent="0.25">
      <c r="A14" s="8">
        <f t="shared" ref="A14:A36" si="2">A13+1</f>
        <v>2</v>
      </c>
      <c r="B14" s="9" t="s">
        <v>22</v>
      </c>
      <c r="C14" s="37">
        <v>0</v>
      </c>
      <c r="D14" s="10">
        <v>215</v>
      </c>
      <c r="E14" s="11">
        <f t="shared" si="0"/>
        <v>215</v>
      </c>
      <c r="F14" s="8">
        <f t="shared" ref="F14:F36" si="3">F13+1</f>
        <v>50</v>
      </c>
      <c r="G14" s="12" t="s">
        <v>23</v>
      </c>
      <c r="H14" s="37">
        <v>0</v>
      </c>
      <c r="I14" s="10">
        <v>215</v>
      </c>
      <c r="J14" s="8">
        <f t="shared" si="1"/>
        <v>215</v>
      </c>
      <c r="K14" s="2"/>
      <c r="L14" s="2" t="s">
        <v>20</v>
      </c>
      <c r="M14" s="7">
        <f>AVERAGE(C13:C16)</f>
        <v>0</v>
      </c>
      <c r="N14" s="7">
        <f>AVERAGE(D13:D16)</f>
        <v>215</v>
      </c>
      <c r="O14" s="2"/>
      <c r="P14" s="2"/>
      <c r="Q14" s="2"/>
    </row>
    <row r="15" spans="1:17" x14ac:dyDescent="0.25">
      <c r="A15" s="8">
        <f t="shared" si="2"/>
        <v>3</v>
      </c>
      <c r="B15" s="9" t="s">
        <v>24</v>
      </c>
      <c r="C15" s="37">
        <v>0</v>
      </c>
      <c r="D15" s="10">
        <v>215</v>
      </c>
      <c r="E15" s="11">
        <f t="shared" si="0"/>
        <v>215</v>
      </c>
      <c r="F15" s="8">
        <f t="shared" si="3"/>
        <v>51</v>
      </c>
      <c r="G15" s="12" t="s">
        <v>25</v>
      </c>
      <c r="H15" s="37">
        <v>0</v>
      </c>
      <c r="I15" s="10">
        <v>215</v>
      </c>
      <c r="J15" s="8">
        <f t="shared" si="1"/>
        <v>215</v>
      </c>
      <c r="K15" s="2"/>
      <c r="L15" s="2" t="s">
        <v>28</v>
      </c>
      <c r="M15" s="7">
        <f>AVERAGE(C17:C20)</f>
        <v>0</v>
      </c>
      <c r="N15" s="7">
        <f>AVERAGE(D17:D20)</f>
        <v>215</v>
      </c>
      <c r="O15" s="2"/>
      <c r="P15" s="2"/>
      <c r="Q15" s="2"/>
    </row>
    <row r="16" spans="1:17" x14ac:dyDescent="0.25">
      <c r="A16" s="8">
        <f t="shared" si="2"/>
        <v>4</v>
      </c>
      <c r="B16" s="9" t="s">
        <v>26</v>
      </c>
      <c r="C16" s="37">
        <v>0</v>
      </c>
      <c r="D16" s="10">
        <v>215</v>
      </c>
      <c r="E16" s="11">
        <f t="shared" si="0"/>
        <v>215</v>
      </c>
      <c r="F16" s="8">
        <f t="shared" si="3"/>
        <v>52</v>
      </c>
      <c r="G16" s="12" t="s">
        <v>27</v>
      </c>
      <c r="H16" s="37">
        <v>0</v>
      </c>
      <c r="I16" s="10">
        <v>215</v>
      </c>
      <c r="J16" s="8">
        <f t="shared" si="1"/>
        <v>215</v>
      </c>
      <c r="K16" s="2"/>
      <c r="L16" s="2" t="s">
        <v>36</v>
      </c>
      <c r="M16" s="7">
        <f>AVERAGE(C21:C24)</f>
        <v>0</v>
      </c>
      <c r="N16" s="7">
        <f>AVERAGE(D21:D24)</f>
        <v>215</v>
      </c>
      <c r="O16" s="2"/>
      <c r="P16" s="2"/>
      <c r="Q16" s="2"/>
    </row>
    <row r="17" spans="1:17" x14ac:dyDescent="0.25">
      <c r="A17" s="8">
        <f t="shared" si="2"/>
        <v>5</v>
      </c>
      <c r="B17" s="9" t="s">
        <v>28</v>
      </c>
      <c r="C17" s="37">
        <v>0</v>
      </c>
      <c r="D17" s="10">
        <v>215</v>
      </c>
      <c r="E17" s="11">
        <f t="shared" si="0"/>
        <v>215</v>
      </c>
      <c r="F17" s="8">
        <f t="shared" si="3"/>
        <v>53</v>
      </c>
      <c r="G17" s="12" t="s">
        <v>29</v>
      </c>
      <c r="H17" s="37">
        <v>0</v>
      </c>
      <c r="I17" s="10">
        <v>215</v>
      </c>
      <c r="J17" s="8">
        <f t="shared" si="1"/>
        <v>215</v>
      </c>
      <c r="K17" s="2"/>
      <c r="L17" s="2" t="s">
        <v>44</v>
      </c>
      <c r="M17" s="7">
        <f>AVERAGE(C25:C28)</f>
        <v>0</v>
      </c>
      <c r="N17" s="7">
        <f>AVERAGE(D25:D28)</f>
        <v>215</v>
      </c>
      <c r="O17" s="2"/>
      <c r="P17" s="2"/>
      <c r="Q17" s="2"/>
    </row>
    <row r="18" spans="1:17" x14ac:dyDescent="0.25">
      <c r="A18" s="8">
        <f t="shared" si="2"/>
        <v>6</v>
      </c>
      <c r="B18" s="9" t="s">
        <v>30</v>
      </c>
      <c r="C18" s="37">
        <v>0</v>
      </c>
      <c r="D18" s="10">
        <v>215</v>
      </c>
      <c r="E18" s="11">
        <f t="shared" si="0"/>
        <v>215</v>
      </c>
      <c r="F18" s="8">
        <f t="shared" si="3"/>
        <v>54</v>
      </c>
      <c r="G18" s="12" t="s">
        <v>31</v>
      </c>
      <c r="H18" s="37">
        <v>0</v>
      </c>
      <c r="I18" s="10">
        <v>215</v>
      </c>
      <c r="J18" s="8">
        <f t="shared" si="1"/>
        <v>215</v>
      </c>
      <c r="K18" s="2"/>
      <c r="L18" s="2" t="s">
        <v>52</v>
      </c>
      <c r="M18" s="7">
        <f>AVERAGE(C29:C32)</f>
        <v>0</v>
      </c>
      <c r="N18" s="7">
        <f>AVERAGE(D29:D32)</f>
        <v>215</v>
      </c>
      <c r="O18" s="2"/>
      <c r="P18" s="2"/>
      <c r="Q18" s="2"/>
    </row>
    <row r="19" spans="1:17" x14ac:dyDescent="0.25">
      <c r="A19" s="8">
        <f t="shared" si="2"/>
        <v>7</v>
      </c>
      <c r="B19" s="9" t="s">
        <v>32</v>
      </c>
      <c r="C19" s="37">
        <v>0</v>
      </c>
      <c r="D19" s="10">
        <v>215</v>
      </c>
      <c r="E19" s="11">
        <f t="shared" si="0"/>
        <v>215</v>
      </c>
      <c r="F19" s="8">
        <f t="shared" si="3"/>
        <v>55</v>
      </c>
      <c r="G19" s="12" t="s">
        <v>33</v>
      </c>
      <c r="H19" s="37">
        <v>0</v>
      </c>
      <c r="I19" s="10">
        <v>215</v>
      </c>
      <c r="J19" s="8">
        <f t="shared" si="1"/>
        <v>215</v>
      </c>
      <c r="K19" s="2"/>
      <c r="L19" s="2" t="s">
        <v>60</v>
      </c>
      <c r="M19" s="7">
        <f>AVERAGE(C33:C36)</f>
        <v>0</v>
      </c>
      <c r="N19" s="7">
        <f>AVERAGE(D33:D36)</f>
        <v>215</v>
      </c>
      <c r="O19" s="2"/>
      <c r="P19" s="2"/>
      <c r="Q19" s="2"/>
    </row>
    <row r="20" spans="1:17" x14ac:dyDescent="0.25">
      <c r="A20" s="8">
        <f t="shared" si="2"/>
        <v>8</v>
      </c>
      <c r="B20" s="9" t="s">
        <v>34</v>
      </c>
      <c r="C20" s="37">
        <v>0</v>
      </c>
      <c r="D20" s="10">
        <v>215</v>
      </c>
      <c r="E20" s="11">
        <f t="shared" si="0"/>
        <v>215</v>
      </c>
      <c r="F20" s="8">
        <f t="shared" si="3"/>
        <v>56</v>
      </c>
      <c r="G20" s="12" t="s">
        <v>35</v>
      </c>
      <c r="H20" s="37">
        <v>0</v>
      </c>
      <c r="I20" s="10">
        <v>215</v>
      </c>
      <c r="J20" s="8">
        <f t="shared" si="1"/>
        <v>215</v>
      </c>
      <c r="K20" s="2"/>
      <c r="L20" s="2" t="s">
        <v>68</v>
      </c>
      <c r="M20" s="7">
        <f>AVERAGE(C37:C40)</f>
        <v>0</v>
      </c>
      <c r="N20" s="7">
        <f>AVERAGE(D37:D40)</f>
        <v>215</v>
      </c>
      <c r="O20" s="2"/>
      <c r="P20" s="2"/>
      <c r="Q20" s="2"/>
    </row>
    <row r="21" spans="1:17" ht="15.75" customHeight="1" x14ac:dyDescent="0.25">
      <c r="A21" s="8">
        <f t="shared" si="2"/>
        <v>9</v>
      </c>
      <c r="B21" s="9" t="s">
        <v>36</v>
      </c>
      <c r="C21" s="37">
        <v>0</v>
      </c>
      <c r="D21" s="10">
        <v>215</v>
      </c>
      <c r="E21" s="11">
        <f t="shared" si="0"/>
        <v>215</v>
      </c>
      <c r="F21" s="8">
        <f t="shared" si="3"/>
        <v>57</v>
      </c>
      <c r="G21" s="12" t="s">
        <v>37</v>
      </c>
      <c r="H21" s="37">
        <v>0</v>
      </c>
      <c r="I21" s="10">
        <v>215</v>
      </c>
      <c r="J21" s="8">
        <f t="shared" si="1"/>
        <v>215</v>
      </c>
      <c r="K21" s="2"/>
      <c r="L21" s="2" t="s">
        <v>76</v>
      </c>
      <c r="M21" s="7">
        <f>AVERAGE(C41:C44)</f>
        <v>0</v>
      </c>
      <c r="N21" s="7">
        <f>AVERAGE(D41:D44)</f>
        <v>215</v>
      </c>
      <c r="O21" s="2"/>
      <c r="P21" s="2"/>
      <c r="Q21" s="2"/>
    </row>
    <row r="22" spans="1:17" ht="15.75" customHeight="1" x14ac:dyDescent="0.25">
      <c r="A22" s="8">
        <f t="shared" si="2"/>
        <v>10</v>
      </c>
      <c r="B22" s="9" t="s">
        <v>38</v>
      </c>
      <c r="C22" s="37">
        <v>0</v>
      </c>
      <c r="D22" s="10">
        <v>215</v>
      </c>
      <c r="E22" s="11">
        <f t="shared" si="0"/>
        <v>215</v>
      </c>
      <c r="F22" s="8">
        <f t="shared" si="3"/>
        <v>58</v>
      </c>
      <c r="G22" s="12" t="s">
        <v>39</v>
      </c>
      <c r="H22" s="37">
        <v>0</v>
      </c>
      <c r="I22" s="10">
        <v>215</v>
      </c>
      <c r="J22" s="8">
        <f t="shared" si="1"/>
        <v>215</v>
      </c>
      <c r="K22" s="2"/>
      <c r="L22" s="2" t="s">
        <v>84</v>
      </c>
      <c r="M22" s="7">
        <f>AVERAGE(C45:C48)</f>
        <v>0</v>
      </c>
      <c r="N22" s="7">
        <f>AVERAGE(D45:D48)</f>
        <v>215</v>
      </c>
      <c r="O22" s="2"/>
      <c r="P22" s="2"/>
      <c r="Q22" s="2"/>
    </row>
    <row r="23" spans="1:17" ht="15.75" customHeight="1" x14ac:dyDescent="0.25">
      <c r="A23" s="8">
        <f t="shared" si="2"/>
        <v>11</v>
      </c>
      <c r="B23" s="9" t="s">
        <v>40</v>
      </c>
      <c r="C23" s="37">
        <v>0</v>
      </c>
      <c r="D23" s="10">
        <v>215</v>
      </c>
      <c r="E23" s="11">
        <f t="shared" si="0"/>
        <v>215</v>
      </c>
      <c r="F23" s="8">
        <f t="shared" si="3"/>
        <v>59</v>
      </c>
      <c r="G23" s="12" t="s">
        <v>41</v>
      </c>
      <c r="H23" s="37">
        <v>0</v>
      </c>
      <c r="I23" s="10">
        <v>215</v>
      </c>
      <c r="J23" s="8">
        <f t="shared" si="1"/>
        <v>215</v>
      </c>
      <c r="K23" s="2"/>
      <c r="L23" s="2" t="s">
        <v>92</v>
      </c>
      <c r="M23" s="7">
        <f>AVERAGE(C49:C52)</f>
        <v>0</v>
      </c>
      <c r="N23" s="7">
        <f>AVERAGE(D49:D52)</f>
        <v>215</v>
      </c>
      <c r="O23" s="2"/>
      <c r="P23" s="2"/>
      <c r="Q23" s="2"/>
    </row>
    <row r="24" spans="1:17" ht="15.75" customHeight="1" x14ac:dyDescent="0.25">
      <c r="A24" s="8">
        <f t="shared" si="2"/>
        <v>12</v>
      </c>
      <c r="B24" s="9" t="s">
        <v>42</v>
      </c>
      <c r="C24" s="37">
        <v>0</v>
      </c>
      <c r="D24" s="10">
        <v>215</v>
      </c>
      <c r="E24" s="11">
        <f t="shared" si="0"/>
        <v>215</v>
      </c>
      <c r="F24" s="8">
        <f t="shared" si="3"/>
        <v>60</v>
      </c>
      <c r="G24" s="12" t="s">
        <v>43</v>
      </c>
      <c r="H24" s="37">
        <v>0</v>
      </c>
      <c r="I24" s="10">
        <v>215</v>
      </c>
      <c r="J24" s="8">
        <f t="shared" si="1"/>
        <v>215</v>
      </c>
      <c r="K24" s="2"/>
      <c r="L24" s="13" t="s">
        <v>100</v>
      </c>
      <c r="M24" s="7">
        <f>AVERAGE(C53:C56)</f>
        <v>0</v>
      </c>
      <c r="N24" s="7">
        <f>AVERAGE(D53:D56)</f>
        <v>215</v>
      </c>
      <c r="O24" s="2"/>
      <c r="P24" s="2"/>
      <c r="Q24" s="2"/>
    </row>
    <row r="25" spans="1:17" ht="15.75" customHeight="1" x14ac:dyDescent="0.25">
      <c r="A25" s="8">
        <f t="shared" si="2"/>
        <v>13</v>
      </c>
      <c r="B25" s="9" t="s">
        <v>44</v>
      </c>
      <c r="C25" s="37">
        <v>0</v>
      </c>
      <c r="D25" s="10">
        <v>215</v>
      </c>
      <c r="E25" s="11">
        <f t="shared" si="0"/>
        <v>215</v>
      </c>
      <c r="F25" s="8">
        <f t="shared" si="3"/>
        <v>61</v>
      </c>
      <c r="G25" s="12" t="s">
        <v>45</v>
      </c>
      <c r="H25" s="37">
        <v>0</v>
      </c>
      <c r="I25" s="10">
        <v>215</v>
      </c>
      <c r="J25" s="8">
        <f t="shared" si="1"/>
        <v>215</v>
      </c>
      <c r="K25" s="2"/>
      <c r="L25" s="16" t="s">
        <v>108</v>
      </c>
      <c r="M25" s="7">
        <f>AVERAGE(C57:C60)</f>
        <v>0</v>
      </c>
      <c r="N25" s="7">
        <f>AVERAGE(D57:D60)</f>
        <v>215</v>
      </c>
      <c r="O25" s="2"/>
      <c r="P25" s="2"/>
      <c r="Q25" s="2"/>
    </row>
    <row r="26" spans="1:17" ht="15.75" customHeight="1" x14ac:dyDescent="0.25">
      <c r="A26" s="8">
        <f t="shared" si="2"/>
        <v>14</v>
      </c>
      <c r="B26" s="9" t="s">
        <v>46</v>
      </c>
      <c r="C26" s="37">
        <v>0</v>
      </c>
      <c r="D26" s="10">
        <v>215</v>
      </c>
      <c r="E26" s="11">
        <f t="shared" si="0"/>
        <v>215</v>
      </c>
      <c r="F26" s="8">
        <f t="shared" si="3"/>
        <v>62</v>
      </c>
      <c r="G26" s="12" t="s">
        <v>47</v>
      </c>
      <c r="H26" s="37">
        <v>0</v>
      </c>
      <c r="I26" s="10">
        <v>215</v>
      </c>
      <c r="J26" s="8">
        <f t="shared" si="1"/>
        <v>215</v>
      </c>
      <c r="K26" s="2"/>
      <c r="L26" s="16" t="s">
        <v>21</v>
      </c>
      <c r="M26" s="7">
        <f>AVERAGE(H13:H16)</f>
        <v>0</v>
      </c>
      <c r="N26" s="7">
        <f>AVERAGE(I13:I16)</f>
        <v>215</v>
      </c>
      <c r="O26" s="2"/>
      <c r="P26" s="2"/>
      <c r="Q26" s="2"/>
    </row>
    <row r="27" spans="1:17" ht="15.75" customHeight="1" x14ac:dyDescent="0.25">
      <c r="A27" s="8">
        <f t="shared" si="2"/>
        <v>15</v>
      </c>
      <c r="B27" s="9" t="s">
        <v>48</v>
      </c>
      <c r="C27" s="37">
        <v>0</v>
      </c>
      <c r="D27" s="10">
        <v>215</v>
      </c>
      <c r="E27" s="11">
        <f t="shared" si="0"/>
        <v>215</v>
      </c>
      <c r="F27" s="8">
        <f t="shared" si="3"/>
        <v>63</v>
      </c>
      <c r="G27" s="12" t="s">
        <v>49</v>
      </c>
      <c r="H27" s="37">
        <v>0</v>
      </c>
      <c r="I27" s="10">
        <v>215</v>
      </c>
      <c r="J27" s="8">
        <f t="shared" si="1"/>
        <v>215</v>
      </c>
      <c r="K27" s="2"/>
      <c r="L27" s="24" t="s">
        <v>29</v>
      </c>
      <c r="M27" s="7">
        <f>AVERAGE(H17:H20)</f>
        <v>0</v>
      </c>
      <c r="N27" s="7">
        <f>AVERAGE(I17:I20)</f>
        <v>215</v>
      </c>
      <c r="O27" s="2"/>
      <c r="P27" s="2"/>
      <c r="Q27" s="2"/>
    </row>
    <row r="28" spans="1:17" ht="15.75" customHeight="1" x14ac:dyDescent="0.25">
      <c r="A28" s="8">
        <f t="shared" si="2"/>
        <v>16</v>
      </c>
      <c r="B28" s="9" t="s">
        <v>50</v>
      </c>
      <c r="C28" s="37">
        <v>0</v>
      </c>
      <c r="D28" s="10">
        <v>215</v>
      </c>
      <c r="E28" s="11">
        <f t="shared" si="0"/>
        <v>215</v>
      </c>
      <c r="F28" s="8">
        <f t="shared" si="3"/>
        <v>64</v>
      </c>
      <c r="G28" s="12" t="s">
        <v>51</v>
      </c>
      <c r="H28" s="37">
        <v>0</v>
      </c>
      <c r="I28" s="10">
        <v>215</v>
      </c>
      <c r="J28" s="8">
        <f t="shared" si="1"/>
        <v>215</v>
      </c>
      <c r="K28" s="2"/>
      <c r="L28" s="2" t="s">
        <v>37</v>
      </c>
      <c r="M28" s="7">
        <f>AVERAGE(H21:H24)</f>
        <v>0</v>
      </c>
      <c r="N28" s="7">
        <f>AVERAGE(I21:I24)</f>
        <v>215</v>
      </c>
      <c r="O28" s="2"/>
      <c r="P28" s="2"/>
      <c r="Q28" s="2"/>
    </row>
    <row r="29" spans="1:17" ht="15.75" customHeight="1" x14ac:dyDescent="0.25">
      <c r="A29" s="8">
        <f t="shared" si="2"/>
        <v>17</v>
      </c>
      <c r="B29" s="9" t="s">
        <v>52</v>
      </c>
      <c r="C29" s="37">
        <v>0</v>
      </c>
      <c r="D29" s="10">
        <v>215</v>
      </c>
      <c r="E29" s="11">
        <f t="shared" si="0"/>
        <v>215</v>
      </c>
      <c r="F29" s="8">
        <f t="shared" si="3"/>
        <v>65</v>
      </c>
      <c r="G29" s="12" t="s">
        <v>53</v>
      </c>
      <c r="H29" s="37">
        <v>0</v>
      </c>
      <c r="I29" s="10">
        <v>215</v>
      </c>
      <c r="J29" s="8">
        <f t="shared" si="1"/>
        <v>215</v>
      </c>
      <c r="K29" s="2"/>
      <c r="L29" s="2" t="s">
        <v>45</v>
      </c>
      <c r="M29" s="7">
        <f>AVERAGE(H25:H28)</f>
        <v>0</v>
      </c>
      <c r="N29" s="7">
        <f>AVERAGE(I25:I28)</f>
        <v>215</v>
      </c>
      <c r="O29" s="2"/>
      <c r="P29" s="2"/>
      <c r="Q29" s="2"/>
    </row>
    <row r="30" spans="1:17" ht="15.75" customHeight="1" x14ac:dyDescent="0.25">
      <c r="A30" s="8">
        <f t="shared" si="2"/>
        <v>18</v>
      </c>
      <c r="B30" s="9" t="s">
        <v>54</v>
      </c>
      <c r="C30" s="37">
        <v>0</v>
      </c>
      <c r="D30" s="10">
        <v>215</v>
      </c>
      <c r="E30" s="11">
        <f t="shared" si="0"/>
        <v>215</v>
      </c>
      <c r="F30" s="8">
        <f t="shared" si="3"/>
        <v>66</v>
      </c>
      <c r="G30" s="12" t="s">
        <v>55</v>
      </c>
      <c r="H30" s="37">
        <v>0</v>
      </c>
      <c r="I30" s="10">
        <v>215</v>
      </c>
      <c r="J30" s="8">
        <f t="shared" si="1"/>
        <v>215</v>
      </c>
      <c r="K30" s="2"/>
      <c r="L30" s="2" t="s">
        <v>53</v>
      </c>
      <c r="M30" s="7">
        <f>AVERAGE(H29:H32)</f>
        <v>0</v>
      </c>
      <c r="N30" s="7">
        <f>AVERAGE(I29:I32)</f>
        <v>215</v>
      </c>
      <c r="O30" s="2"/>
      <c r="P30" s="2"/>
      <c r="Q30" s="2"/>
    </row>
    <row r="31" spans="1:17" ht="15.75" customHeight="1" x14ac:dyDescent="0.25">
      <c r="A31" s="8">
        <f t="shared" si="2"/>
        <v>19</v>
      </c>
      <c r="B31" s="9" t="s">
        <v>56</v>
      </c>
      <c r="C31" s="37">
        <v>0</v>
      </c>
      <c r="D31" s="10">
        <v>215</v>
      </c>
      <c r="E31" s="11">
        <f t="shared" si="0"/>
        <v>215</v>
      </c>
      <c r="F31" s="8">
        <f t="shared" si="3"/>
        <v>67</v>
      </c>
      <c r="G31" s="12" t="s">
        <v>57</v>
      </c>
      <c r="H31" s="37">
        <v>0</v>
      </c>
      <c r="I31" s="10">
        <v>215</v>
      </c>
      <c r="J31" s="8">
        <f t="shared" si="1"/>
        <v>215</v>
      </c>
      <c r="K31" s="2"/>
      <c r="L31" s="2" t="s">
        <v>61</v>
      </c>
      <c r="M31" s="7">
        <f>AVERAGE(H33:H36)</f>
        <v>0</v>
      </c>
      <c r="N31" s="7">
        <f>AVERAGE(I33:I36)</f>
        <v>215</v>
      </c>
      <c r="O31" s="2"/>
      <c r="P31" s="2"/>
      <c r="Q31" s="2"/>
    </row>
    <row r="32" spans="1:17" ht="15.75" customHeight="1" x14ac:dyDescent="0.25">
      <c r="A32" s="8">
        <f t="shared" si="2"/>
        <v>20</v>
      </c>
      <c r="B32" s="9" t="s">
        <v>58</v>
      </c>
      <c r="C32" s="37">
        <v>0</v>
      </c>
      <c r="D32" s="10">
        <v>215</v>
      </c>
      <c r="E32" s="11">
        <f t="shared" si="0"/>
        <v>215</v>
      </c>
      <c r="F32" s="8">
        <f t="shared" si="3"/>
        <v>68</v>
      </c>
      <c r="G32" s="12" t="s">
        <v>59</v>
      </c>
      <c r="H32" s="37">
        <v>0</v>
      </c>
      <c r="I32" s="10">
        <v>215</v>
      </c>
      <c r="J32" s="8">
        <f t="shared" si="1"/>
        <v>215</v>
      </c>
      <c r="K32" s="2"/>
      <c r="L32" s="2" t="s">
        <v>69</v>
      </c>
      <c r="M32" s="7">
        <f>AVERAGE(H37:H40)</f>
        <v>0</v>
      </c>
      <c r="N32" s="7">
        <f>AVERAGE(I37:I40)</f>
        <v>215</v>
      </c>
      <c r="O32" s="2"/>
      <c r="P32" s="2"/>
      <c r="Q32" s="2"/>
    </row>
    <row r="33" spans="1:17" ht="15.75" customHeight="1" x14ac:dyDescent="0.25">
      <c r="A33" s="8">
        <f t="shared" si="2"/>
        <v>21</v>
      </c>
      <c r="B33" s="9" t="s">
        <v>60</v>
      </c>
      <c r="C33" s="37">
        <v>0</v>
      </c>
      <c r="D33" s="10">
        <v>215</v>
      </c>
      <c r="E33" s="11">
        <f t="shared" si="0"/>
        <v>215</v>
      </c>
      <c r="F33" s="8">
        <f t="shared" si="3"/>
        <v>69</v>
      </c>
      <c r="G33" s="12" t="s">
        <v>61</v>
      </c>
      <c r="H33" s="37">
        <v>0</v>
      </c>
      <c r="I33" s="10">
        <v>215</v>
      </c>
      <c r="J33" s="8">
        <f t="shared" si="1"/>
        <v>215</v>
      </c>
      <c r="K33" s="2"/>
      <c r="L33" s="2" t="s">
        <v>77</v>
      </c>
      <c r="M33" s="7">
        <f>AVERAGE(H41:H44)</f>
        <v>0</v>
      </c>
      <c r="N33" s="7">
        <f>AVERAGE(I41:I44)</f>
        <v>215</v>
      </c>
      <c r="O33" s="2"/>
      <c r="P33" s="2"/>
      <c r="Q33" s="2"/>
    </row>
    <row r="34" spans="1:17" ht="15.75" customHeight="1" x14ac:dyDescent="0.25">
      <c r="A34" s="8">
        <f t="shared" si="2"/>
        <v>22</v>
      </c>
      <c r="B34" s="9" t="s">
        <v>62</v>
      </c>
      <c r="C34" s="37">
        <v>0</v>
      </c>
      <c r="D34" s="10">
        <v>215</v>
      </c>
      <c r="E34" s="11">
        <f t="shared" si="0"/>
        <v>215</v>
      </c>
      <c r="F34" s="8">
        <f t="shared" si="3"/>
        <v>70</v>
      </c>
      <c r="G34" s="12" t="s">
        <v>63</v>
      </c>
      <c r="H34" s="37">
        <v>0</v>
      </c>
      <c r="I34" s="10">
        <v>215</v>
      </c>
      <c r="J34" s="8">
        <f t="shared" si="1"/>
        <v>215</v>
      </c>
      <c r="K34" s="2"/>
      <c r="L34" s="2" t="s">
        <v>85</v>
      </c>
      <c r="M34" s="7">
        <f>AVERAGE(H45:H48)</f>
        <v>0</v>
      </c>
      <c r="N34" s="7">
        <f>AVERAGE(I45:I48)</f>
        <v>215</v>
      </c>
      <c r="O34" s="2"/>
      <c r="P34" s="2"/>
      <c r="Q34" s="2"/>
    </row>
    <row r="35" spans="1:17" ht="15.75" customHeight="1" x14ac:dyDescent="0.25">
      <c r="A35" s="8">
        <f t="shared" si="2"/>
        <v>23</v>
      </c>
      <c r="B35" s="9" t="s">
        <v>64</v>
      </c>
      <c r="C35" s="37">
        <v>0</v>
      </c>
      <c r="D35" s="10">
        <v>215</v>
      </c>
      <c r="E35" s="11">
        <f t="shared" si="0"/>
        <v>215</v>
      </c>
      <c r="F35" s="8">
        <f t="shared" si="3"/>
        <v>71</v>
      </c>
      <c r="G35" s="12" t="s">
        <v>65</v>
      </c>
      <c r="H35" s="37">
        <v>0</v>
      </c>
      <c r="I35" s="10">
        <v>215</v>
      </c>
      <c r="J35" s="8">
        <f t="shared" si="1"/>
        <v>215</v>
      </c>
      <c r="K35" s="2"/>
      <c r="L35" s="2" t="s">
        <v>93</v>
      </c>
      <c r="M35" s="7">
        <f>AVERAGE(H49:H52)</f>
        <v>0</v>
      </c>
      <c r="N35" s="7">
        <f>AVERAGE(I49:I52)</f>
        <v>215</v>
      </c>
      <c r="O35" s="2"/>
      <c r="P35" s="2"/>
      <c r="Q35" s="2"/>
    </row>
    <row r="36" spans="1:17" ht="15.75" customHeight="1" x14ac:dyDescent="0.25">
      <c r="A36" s="8">
        <f t="shared" si="2"/>
        <v>24</v>
      </c>
      <c r="B36" s="9" t="s">
        <v>66</v>
      </c>
      <c r="C36" s="37">
        <v>0</v>
      </c>
      <c r="D36" s="10">
        <v>215</v>
      </c>
      <c r="E36" s="11">
        <f t="shared" si="0"/>
        <v>215</v>
      </c>
      <c r="F36" s="8">
        <f t="shared" si="3"/>
        <v>72</v>
      </c>
      <c r="G36" s="12" t="s">
        <v>67</v>
      </c>
      <c r="H36" s="37">
        <v>0</v>
      </c>
      <c r="I36" s="10">
        <v>215</v>
      </c>
      <c r="J36" s="8">
        <f t="shared" si="1"/>
        <v>215</v>
      </c>
      <c r="K36" s="2"/>
      <c r="L36" s="100" t="s">
        <v>101</v>
      </c>
      <c r="M36" s="7">
        <f>AVERAGE(H53:H56)</f>
        <v>0</v>
      </c>
      <c r="N36" s="7">
        <f>AVERAGE(I53:I56)</f>
        <v>215</v>
      </c>
      <c r="O36" s="2"/>
      <c r="P36" s="2"/>
      <c r="Q36" s="2"/>
    </row>
    <row r="37" spans="1:17" ht="15.75" customHeight="1" x14ac:dyDescent="0.25">
      <c r="A37" s="8">
        <v>25</v>
      </c>
      <c r="B37" s="9" t="s">
        <v>68</v>
      </c>
      <c r="C37" s="37">
        <v>0</v>
      </c>
      <c r="D37" s="10">
        <v>215</v>
      </c>
      <c r="E37" s="11">
        <f t="shared" si="0"/>
        <v>215</v>
      </c>
      <c r="F37" s="8">
        <v>73</v>
      </c>
      <c r="G37" s="12" t="s">
        <v>69</v>
      </c>
      <c r="H37" s="37">
        <v>0</v>
      </c>
      <c r="I37" s="10">
        <v>215</v>
      </c>
      <c r="J37" s="8">
        <f t="shared" si="1"/>
        <v>215</v>
      </c>
      <c r="K37" s="2"/>
      <c r="L37" s="100" t="s">
        <v>109</v>
      </c>
      <c r="M37" s="7">
        <f>AVERAGE(H57:H60)</f>
        <v>0</v>
      </c>
      <c r="N37" s="7">
        <f>AVERAGE(I57:I60)</f>
        <v>215</v>
      </c>
      <c r="O37" s="2"/>
      <c r="P37" s="2"/>
      <c r="Q37" s="2"/>
    </row>
    <row r="38" spans="1:17" ht="15.75" customHeight="1" x14ac:dyDescent="0.25">
      <c r="A38" s="8">
        <f t="shared" ref="A38:A60" si="4">A37+1</f>
        <v>26</v>
      </c>
      <c r="B38" s="9" t="s">
        <v>70</v>
      </c>
      <c r="C38" s="37">
        <v>0</v>
      </c>
      <c r="D38" s="10">
        <v>215</v>
      </c>
      <c r="E38" s="8">
        <f t="shared" si="0"/>
        <v>215</v>
      </c>
      <c r="F38" s="8">
        <f t="shared" ref="F38:F60" si="5">F37+1</f>
        <v>74</v>
      </c>
      <c r="G38" s="12" t="s">
        <v>71</v>
      </c>
      <c r="H38" s="37">
        <v>0</v>
      </c>
      <c r="I38" s="10">
        <v>215</v>
      </c>
      <c r="J38" s="8">
        <f t="shared" si="1"/>
        <v>215</v>
      </c>
      <c r="K38" s="2"/>
      <c r="L38" s="100" t="s">
        <v>288</v>
      </c>
      <c r="M38" s="100">
        <f>AVERAGE(M14:M37)</f>
        <v>0</v>
      </c>
      <c r="N38" s="100">
        <f>AVERAGE(N14:N37)</f>
        <v>215</v>
      </c>
      <c r="O38" s="2"/>
      <c r="P38" s="2"/>
      <c r="Q38" s="2"/>
    </row>
    <row r="39" spans="1:17" ht="15.75" customHeight="1" x14ac:dyDescent="0.25">
      <c r="A39" s="8">
        <f t="shared" si="4"/>
        <v>27</v>
      </c>
      <c r="B39" s="9" t="s">
        <v>72</v>
      </c>
      <c r="C39" s="37">
        <v>0</v>
      </c>
      <c r="D39" s="10">
        <v>215</v>
      </c>
      <c r="E39" s="8">
        <f t="shared" si="0"/>
        <v>215</v>
      </c>
      <c r="F39" s="8">
        <f t="shared" si="5"/>
        <v>75</v>
      </c>
      <c r="G39" s="12" t="s">
        <v>73</v>
      </c>
      <c r="H39" s="37">
        <v>0</v>
      </c>
      <c r="I39" s="10">
        <v>215</v>
      </c>
      <c r="J39" s="8">
        <f t="shared" si="1"/>
        <v>215</v>
      </c>
      <c r="K39" s="2"/>
      <c r="L39" s="2"/>
      <c r="M39" s="2"/>
      <c r="N39" s="2"/>
      <c r="O39" s="2"/>
      <c r="P39" s="2"/>
      <c r="Q39" s="2"/>
    </row>
    <row r="40" spans="1:17" ht="15.75" customHeight="1" x14ac:dyDescent="0.25">
      <c r="A40" s="8">
        <f t="shared" si="4"/>
        <v>28</v>
      </c>
      <c r="B40" s="9" t="s">
        <v>74</v>
      </c>
      <c r="C40" s="37">
        <v>0</v>
      </c>
      <c r="D40" s="10">
        <v>215</v>
      </c>
      <c r="E40" s="8">
        <f t="shared" si="0"/>
        <v>215</v>
      </c>
      <c r="F40" s="8">
        <f t="shared" si="5"/>
        <v>76</v>
      </c>
      <c r="G40" s="12" t="s">
        <v>75</v>
      </c>
      <c r="H40" s="37">
        <v>0</v>
      </c>
      <c r="I40" s="10">
        <v>215</v>
      </c>
      <c r="J40" s="8">
        <f t="shared" si="1"/>
        <v>215</v>
      </c>
      <c r="K40" s="2"/>
      <c r="L40" s="2"/>
      <c r="M40" s="2"/>
      <c r="N40" s="2"/>
      <c r="O40" s="2"/>
      <c r="P40" s="2"/>
      <c r="Q40" s="2"/>
    </row>
    <row r="41" spans="1:17" ht="15.75" customHeight="1" x14ac:dyDescent="0.25">
      <c r="A41" s="8">
        <f t="shared" si="4"/>
        <v>29</v>
      </c>
      <c r="B41" s="9" t="s">
        <v>76</v>
      </c>
      <c r="C41" s="37">
        <v>0</v>
      </c>
      <c r="D41" s="10">
        <v>215</v>
      </c>
      <c r="E41" s="8">
        <f t="shared" si="0"/>
        <v>215</v>
      </c>
      <c r="F41" s="8">
        <f t="shared" si="5"/>
        <v>77</v>
      </c>
      <c r="G41" s="12" t="s">
        <v>77</v>
      </c>
      <c r="H41" s="37">
        <v>0</v>
      </c>
      <c r="I41" s="10">
        <v>215</v>
      </c>
      <c r="J41" s="8">
        <f t="shared" si="1"/>
        <v>215</v>
      </c>
      <c r="K41" s="2"/>
      <c r="L41" s="2"/>
      <c r="M41" s="2"/>
      <c r="N41" s="2"/>
      <c r="O41" s="2"/>
      <c r="P41" s="2"/>
      <c r="Q41" s="2"/>
    </row>
    <row r="42" spans="1:17" ht="15.75" customHeight="1" x14ac:dyDescent="0.25">
      <c r="A42" s="8">
        <f t="shared" si="4"/>
        <v>30</v>
      </c>
      <c r="B42" s="9" t="s">
        <v>78</v>
      </c>
      <c r="C42" s="37">
        <v>0</v>
      </c>
      <c r="D42" s="10">
        <v>215</v>
      </c>
      <c r="E42" s="8">
        <f t="shared" si="0"/>
        <v>215</v>
      </c>
      <c r="F42" s="8">
        <f t="shared" si="5"/>
        <v>78</v>
      </c>
      <c r="G42" s="12" t="s">
        <v>79</v>
      </c>
      <c r="H42" s="37">
        <v>0</v>
      </c>
      <c r="I42" s="10">
        <v>215</v>
      </c>
      <c r="J42" s="8">
        <f t="shared" si="1"/>
        <v>215</v>
      </c>
      <c r="K42" s="2"/>
      <c r="L42" s="2"/>
      <c r="M42" s="2"/>
      <c r="N42" s="2"/>
      <c r="O42" s="2"/>
      <c r="P42" s="2"/>
      <c r="Q42" s="2"/>
    </row>
    <row r="43" spans="1:17" ht="15.75" customHeight="1" x14ac:dyDescent="0.25">
      <c r="A43" s="8">
        <f t="shared" si="4"/>
        <v>31</v>
      </c>
      <c r="B43" s="9" t="s">
        <v>80</v>
      </c>
      <c r="C43" s="37">
        <v>0</v>
      </c>
      <c r="D43" s="10">
        <v>215</v>
      </c>
      <c r="E43" s="8">
        <f t="shared" si="0"/>
        <v>215</v>
      </c>
      <c r="F43" s="8">
        <f t="shared" si="5"/>
        <v>79</v>
      </c>
      <c r="G43" s="12" t="s">
        <v>81</v>
      </c>
      <c r="H43" s="37">
        <v>0</v>
      </c>
      <c r="I43" s="10">
        <v>215</v>
      </c>
      <c r="J43" s="8">
        <f t="shared" si="1"/>
        <v>215</v>
      </c>
      <c r="K43" s="2"/>
      <c r="L43" s="2"/>
      <c r="M43" s="2"/>
      <c r="N43" s="2"/>
      <c r="O43" s="2"/>
      <c r="P43" s="2"/>
      <c r="Q43" s="2"/>
    </row>
    <row r="44" spans="1:17" ht="15.75" customHeight="1" x14ac:dyDescent="0.25">
      <c r="A44" s="8">
        <f t="shared" si="4"/>
        <v>32</v>
      </c>
      <c r="B44" s="9" t="s">
        <v>82</v>
      </c>
      <c r="C44" s="37">
        <v>0</v>
      </c>
      <c r="D44" s="10">
        <v>215</v>
      </c>
      <c r="E44" s="8">
        <f t="shared" si="0"/>
        <v>215</v>
      </c>
      <c r="F44" s="8">
        <f t="shared" si="5"/>
        <v>80</v>
      </c>
      <c r="G44" s="12" t="s">
        <v>83</v>
      </c>
      <c r="H44" s="37">
        <v>0</v>
      </c>
      <c r="I44" s="10">
        <v>215</v>
      </c>
      <c r="J44" s="8">
        <f t="shared" si="1"/>
        <v>215</v>
      </c>
      <c r="K44" s="2"/>
      <c r="L44" s="2"/>
      <c r="M44" s="2"/>
      <c r="N44" s="2"/>
      <c r="O44" s="2"/>
      <c r="P44" s="2"/>
      <c r="Q44" s="2"/>
    </row>
    <row r="45" spans="1:17" ht="15.75" customHeight="1" x14ac:dyDescent="0.25">
      <c r="A45" s="8">
        <f t="shared" si="4"/>
        <v>33</v>
      </c>
      <c r="B45" s="9" t="s">
        <v>84</v>
      </c>
      <c r="C45" s="37">
        <v>0</v>
      </c>
      <c r="D45" s="10">
        <v>215</v>
      </c>
      <c r="E45" s="8">
        <f t="shared" si="0"/>
        <v>215</v>
      </c>
      <c r="F45" s="8">
        <f t="shared" si="5"/>
        <v>81</v>
      </c>
      <c r="G45" s="12" t="s">
        <v>85</v>
      </c>
      <c r="H45" s="37">
        <v>0</v>
      </c>
      <c r="I45" s="10">
        <v>215</v>
      </c>
      <c r="J45" s="8">
        <f t="shared" si="1"/>
        <v>215</v>
      </c>
      <c r="K45" s="2"/>
      <c r="L45" s="2"/>
      <c r="M45" s="2"/>
      <c r="N45" s="2"/>
      <c r="O45" s="2"/>
      <c r="P45" s="2"/>
      <c r="Q45" s="2"/>
    </row>
    <row r="46" spans="1:17" ht="15.75" customHeight="1" x14ac:dyDescent="0.25">
      <c r="A46" s="8">
        <f t="shared" si="4"/>
        <v>34</v>
      </c>
      <c r="B46" s="9" t="s">
        <v>86</v>
      </c>
      <c r="C46" s="37">
        <v>0</v>
      </c>
      <c r="D46" s="10">
        <v>215</v>
      </c>
      <c r="E46" s="8">
        <f t="shared" si="0"/>
        <v>215</v>
      </c>
      <c r="F46" s="8">
        <f t="shared" si="5"/>
        <v>82</v>
      </c>
      <c r="G46" s="12" t="s">
        <v>87</v>
      </c>
      <c r="H46" s="37">
        <v>0</v>
      </c>
      <c r="I46" s="10">
        <v>215</v>
      </c>
      <c r="J46" s="8">
        <f t="shared" si="1"/>
        <v>215</v>
      </c>
      <c r="K46" s="2"/>
      <c r="L46" s="2"/>
      <c r="M46" s="2"/>
      <c r="N46" s="2"/>
      <c r="O46" s="2"/>
      <c r="P46" s="2"/>
      <c r="Q46" s="2"/>
    </row>
    <row r="47" spans="1:17" ht="15.75" customHeight="1" x14ac:dyDescent="0.25">
      <c r="A47" s="8">
        <f t="shared" si="4"/>
        <v>35</v>
      </c>
      <c r="B47" s="9" t="s">
        <v>88</v>
      </c>
      <c r="C47" s="37">
        <v>0</v>
      </c>
      <c r="D47" s="10">
        <v>215</v>
      </c>
      <c r="E47" s="8">
        <f t="shared" si="0"/>
        <v>215</v>
      </c>
      <c r="F47" s="8">
        <f t="shared" si="5"/>
        <v>83</v>
      </c>
      <c r="G47" s="12" t="s">
        <v>89</v>
      </c>
      <c r="H47" s="37">
        <v>0</v>
      </c>
      <c r="I47" s="10">
        <v>215</v>
      </c>
      <c r="J47" s="8">
        <f t="shared" si="1"/>
        <v>215</v>
      </c>
      <c r="K47" s="2"/>
      <c r="L47" s="2"/>
      <c r="M47" s="2"/>
      <c r="N47" s="2"/>
      <c r="O47" s="2"/>
      <c r="P47" s="2"/>
      <c r="Q47" s="2"/>
    </row>
    <row r="48" spans="1:17" ht="15.75" customHeight="1" x14ac:dyDescent="0.25">
      <c r="A48" s="8">
        <f t="shared" si="4"/>
        <v>36</v>
      </c>
      <c r="B48" s="9" t="s">
        <v>90</v>
      </c>
      <c r="C48" s="37">
        <v>0</v>
      </c>
      <c r="D48" s="10">
        <v>215</v>
      </c>
      <c r="E48" s="8">
        <f t="shared" si="0"/>
        <v>215</v>
      </c>
      <c r="F48" s="8">
        <f t="shared" si="5"/>
        <v>84</v>
      </c>
      <c r="G48" s="12" t="s">
        <v>91</v>
      </c>
      <c r="H48" s="37">
        <v>0</v>
      </c>
      <c r="I48" s="10">
        <v>215</v>
      </c>
      <c r="J48" s="8">
        <f t="shared" si="1"/>
        <v>215</v>
      </c>
      <c r="K48" s="2"/>
      <c r="L48" s="2"/>
      <c r="M48" s="2"/>
      <c r="N48" s="2"/>
      <c r="O48" s="2"/>
      <c r="P48" s="2"/>
      <c r="Q48" s="2"/>
    </row>
    <row r="49" spans="1:17" ht="15.75" customHeight="1" x14ac:dyDescent="0.25">
      <c r="A49" s="8">
        <f t="shared" si="4"/>
        <v>37</v>
      </c>
      <c r="B49" s="9" t="s">
        <v>92</v>
      </c>
      <c r="C49" s="37">
        <v>0</v>
      </c>
      <c r="D49" s="10">
        <v>215</v>
      </c>
      <c r="E49" s="8">
        <f t="shared" si="0"/>
        <v>215</v>
      </c>
      <c r="F49" s="8">
        <f t="shared" si="5"/>
        <v>85</v>
      </c>
      <c r="G49" s="12" t="s">
        <v>93</v>
      </c>
      <c r="H49" s="37">
        <v>0</v>
      </c>
      <c r="I49" s="10">
        <v>215</v>
      </c>
      <c r="J49" s="8">
        <f t="shared" si="1"/>
        <v>215</v>
      </c>
      <c r="K49" s="2"/>
      <c r="L49" s="2"/>
      <c r="M49" s="2"/>
      <c r="N49" s="2"/>
      <c r="O49" s="2"/>
      <c r="P49" s="2"/>
      <c r="Q49" s="2"/>
    </row>
    <row r="50" spans="1:17" ht="15.75" customHeight="1" x14ac:dyDescent="0.25">
      <c r="A50" s="8">
        <f t="shared" si="4"/>
        <v>38</v>
      </c>
      <c r="B50" s="12" t="s">
        <v>94</v>
      </c>
      <c r="C50" s="37">
        <v>0</v>
      </c>
      <c r="D50" s="10">
        <v>215</v>
      </c>
      <c r="E50" s="8">
        <f t="shared" si="0"/>
        <v>215</v>
      </c>
      <c r="F50" s="8">
        <f t="shared" si="5"/>
        <v>86</v>
      </c>
      <c r="G50" s="12" t="s">
        <v>95</v>
      </c>
      <c r="H50" s="37">
        <v>0</v>
      </c>
      <c r="I50" s="10">
        <v>215</v>
      </c>
      <c r="J50" s="8">
        <f t="shared" si="1"/>
        <v>215</v>
      </c>
      <c r="K50" s="2"/>
      <c r="L50" s="2"/>
      <c r="M50" s="2"/>
      <c r="N50" s="2"/>
      <c r="O50" s="2"/>
      <c r="P50" s="2"/>
      <c r="Q50" s="2"/>
    </row>
    <row r="51" spans="1:17" ht="15.75" customHeight="1" x14ac:dyDescent="0.25">
      <c r="A51" s="8">
        <f t="shared" si="4"/>
        <v>39</v>
      </c>
      <c r="B51" s="12" t="s">
        <v>96</v>
      </c>
      <c r="C51" s="37">
        <v>0</v>
      </c>
      <c r="D51" s="10">
        <v>215</v>
      </c>
      <c r="E51" s="8">
        <f t="shared" si="0"/>
        <v>215</v>
      </c>
      <c r="F51" s="8">
        <f t="shared" si="5"/>
        <v>87</v>
      </c>
      <c r="G51" s="12" t="s">
        <v>97</v>
      </c>
      <c r="H51" s="37">
        <v>0</v>
      </c>
      <c r="I51" s="10">
        <v>215</v>
      </c>
      <c r="J51" s="8">
        <f t="shared" si="1"/>
        <v>215</v>
      </c>
      <c r="K51" s="2"/>
      <c r="L51" s="2"/>
      <c r="M51" s="2"/>
      <c r="N51" s="2"/>
      <c r="O51" s="2"/>
      <c r="P51" s="2"/>
      <c r="Q51" s="2"/>
    </row>
    <row r="52" spans="1:17" ht="15.75" customHeight="1" x14ac:dyDescent="0.25">
      <c r="A52" s="8">
        <f t="shared" si="4"/>
        <v>40</v>
      </c>
      <c r="B52" s="12" t="s">
        <v>98</v>
      </c>
      <c r="C52" s="37">
        <v>0</v>
      </c>
      <c r="D52" s="10">
        <v>215</v>
      </c>
      <c r="E52" s="8">
        <f t="shared" si="0"/>
        <v>215</v>
      </c>
      <c r="F52" s="8">
        <f t="shared" si="5"/>
        <v>88</v>
      </c>
      <c r="G52" s="12" t="s">
        <v>99</v>
      </c>
      <c r="H52" s="37">
        <v>0</v>
      </c>
      <c r="I52" s="10">
        <v>215</v>
      </c>
      <c r="J52" s="8">
        <f t="shared" si="1"/>
        <v>215</v>
      </c>
      <c r="K52" s="2"/>
      <c r="L52" s="2"/>
      <c r="M52" s="2"/>
      <c r="N52" s="2"/>
      <c r="O52" s="2"/>
      <c r="P52" s="2"/>
      <c r="Q52" s="2"/>
    </row>
    <row r="53" spans="1:17" ht="15.75" customHeight="1" x14ac:dyDescent="0.25">
      <c r="A53" s="8">
        <f t="shared" si="4"/>
        <v>41</v>
      </c>
      <c r="B53" s="12" t="s">
        <v>100</v>
      </c>
      <c r="C53" s="37">
        <v>0</v>
      </c>
      <c r="D53" s="10">
        <v>215</v>
      </c>
      <c r="E53" s="8">
        <f t="shared" si="0"/>
        <v>215</v>
      </c>
      <c r="F53" s="8">
        <f t="shared" si="5"/>
        <v>89</v>
      </c>
      <c r="G53" s="12" t="s">
        <v>101</v>
      </c>
      <c r="H53" s="37">
        <v>0</v>
      </c>
      <c r="I53" s="10">
        <v>215</v>
      </c>
      <c r="J53" s="8">
        <f t="shared" si="1"/>
        <v>215</v>
      </c>
      <c r="K53" s="2"/>
      <c r="L53" s="13"/>
      <c r="M53" s="13"/>
      <c r="N53" s="13"/>
      <c r="O53" s="2"/>
      <c r="P53" s="2"/>
      <c r="Q53" s="2"/>
    </row>
    <row r="54" spans="1:17" ht="15.75" customHeight="1" x14ac:dyDescent="0.25">
      <c r="A54" s="8">
        <f t="shared" si="4"/>
        <v>42</v>
      </c>
      <c r="B54" s="12" t="s">
        <v>102</v>
      </c>
      <c r="C54" s="37">
        <v>0</v>
      </c>
      <c r="D54" s="10">
        <v>215</v>
      </c>
      <c r="E54" s="8">
        <f t="shared" si="0"/>
        <v>215</v>
      </c>
      <c r="F54" s="8">
        <f t="shared" si="5"/>
        <v>90</v>
      </c>
      <c r="G54" s="12" t="s">
        <v>103</v>
      </c>
      <c r="H54" s="37">
        <v>0</v>
      </c>
      <c r="I54" s="10">
        <v>215</v>
      </c>
      <c r="J54" s="8">
        <f t="shared" si="1"/>
        <v>215</v>
      </c>
      <c r="K54" s="2"/>
      <c r="L54" s="13"/>
      <c r="M54" s="13"/>
      <c r="N54" s="13"/>
      <c r="O54" s="2"/>
      <c r="P54" s="2"/>
      <c r="Q54" s="2"/>
    </row>
    <row r="55" spans="1:17" ht="15.75" customHeight="1" x14ac:dyDescent="0.25">
      <c r="A55" s="8">
        <f t="shared" si="4"/>
        <v>43</v>
      </c>
      <c r="B55" s="12" t="s">
        <v>104</v>
      </c>
      <c r="C55" s="37">
        <v>0</v>
      </c>
      <c r="D55" s="10">
        <v>215</v>
      </c>
      <c r="E55" s="8">
        <f t="shared" si="0"/>
        <v>215</v>
      </c>
      <c r="F55" s="8">
        <f t="shared" si="5"/>
        <v>91</v>
      </c>
      <c r="G55" s="12" t="s">
        <v>105</v>
      </c>
      <c r="H55" s="37">
        <v>0</v>
      </c>
      <c r="I55" s="10">
        <v>215</v>
      </c>
      <c r="J55" s="8">
        <f t="shared" si="1"/>
        <v>215</v>
      </c>
      <c r="K55" s="2"/>
      <c r="L55" s="13"/>
      <c r="M55" s="13"/>
      <c r="N55" s="13"/>
      <c r="O55" s="2"/>
      <c r="P55" s="2"/>
      <c r="Q55" s="2"/>
    </row>
    <row r="56" spans="1:17" ht="15.75" customHeight="1" x14ac:dyDescent="0.25">
      <c r="A56" s="8">
        <f t="shared" si="4"/>
        <v>44</v>
      </c>
      <c r="B56" s="12" t="s">
        <v>106</v>
      </c>
      <c r="C56" s="37">
        <v>0</v>
      </c>
      <c r="D56" s="10">
        <v>215</v>
      </c>
      <c r="E56" s="8">
        <f t="shared" si="0"/>
        <v>215</v>
      </c>
      <c r="F56" s="8">
        <f t="shared" si="5"/>
        <v>92</v>
      </c>
      <c r="G56" s="12" t="s">
        <v>107</v>
      </c>
      <c r="H56" s="37">
        <v>0</v>
      </c>
      <c r="I56" s="10">
        <v>215</v>
      </c>
      <c r="J56" s="8">
        <f t="shared" si="1"/>
        <v>215</v>
      </c>
      <c r="K56" s="2"/>
      <c r="L56" s="13"/>
      <c r="M56" s="13"/>
      <c r="N56" s="13"/>
      <c r="O56" s="2"/>
      <c r="P56" s="2"/>
      <c r="Q56" s="2"/>
    </row>
    <row r="57" spans="1:17" ht="15.75" customHeight="1" x14ac:dyDescent="0.25">
      <c r="A57" s="8">
        <f t="shared" si="4"/>
        <v>45</v>
      </c>
      <c r="B57" s="12" t="s">
        <v>108</v>
      </c>
      <c r="C57" s="37">
        <v>0</v>
      </c>
      <c r="D57" s="10">
        <v>215</v>
      </c>
      <c r="E57" s="8">
        <f t="shared" si="0"/>
        <v>215</v>
      </c>
      <c r="F57" s="8">
        <f t="shared" si="5"/>
        <v>93</v>
      </c>
      <c r="G57" s="12" t="s">
        <v>109</v>
      </c>
      <c r="H57" s="37">
        <v>0</v>
      </c>
      <c r="I57" s="10">
        <v>215</v>
      </c>
      <c r="J57" s="8">
        <f t="shared" si="1"/>
        <v>215</v>
      </c>
      <c r="K57" s="2"/>
      <c r="L57" s="14"/>
      <c r="M57" s="13"/>
      <c r="N57" s="15"/>
      <c r="O57" s="2"/>
      <c r="P57" s="2"/>
      <c r="Q57" s="2"/>
    </row>
    <row r="58" spans="1:17" ht="15.75" customHeight="1" x14ac:dyDescent="0.25">
      <c r="A58" s="8">
        <f t="shared" si="4"/>
        <v>46</v>
      </c>
      <c r="B58" s="12" t="s">
        <v>110</v>
      </c>
      <c r="C58" s="37">
        <v>0</v>
      </c>
      <c r="D58" s="10">
        <v>215</v>
      </c>
      <c r="E58" s="8">
        <f t="shared" si="0"/>
        <v>215</v>
      </c>
      <c r="F58" s="8">
        <f t="shared" si="5"/>
        <v>94</v>
      </c>
      <c r="G58" s="12" t="s">
        <v>111</v>
      </c>
      <c r="H58" s="37">
        <v>0</v>
      </c>
      <c r="I58" s="10">
        <v>215</v>
      </c>
      <c r="J58" s="8">
        <f t="shared" si="1"/>
        <v>215</v>
      </c>
      <c r="K58" s="2"/>
      <c r="L58" s="16"/>
      <c r="M58" s="13"/>
      <c r="N58" s="15"/>
      <c r="O58" s="2"/>
      <c r="P58" s="2"/>
      <c r="Q58" s="2"/>
    </row>
    <row r="59" spans="1:17" ht="15.75" customHeight="1" x14ac:dyDescent="0.25">
      <c r="A59" s="17">
        <f t="shared" si="4"/>
        <v>47</v>
      </c>
      <c r="B59" s="18" t="s">
        <v>112</v>
      </c>
      <c r="C59" s="37">
        <v>0</v>
      </c>
      <c r="D59" s="10">
        <v>215</v>
      </c>
      <c r="E59" s="17">
        <f t="shared" si="0"/>
        <v>215</v>
      </c>
      <c r="F59" s="17">
        <f t="shared" si="5"/>
        <v>95</v>
      </c>
      <c r="G59" s="18" t="s">
        <v>113</v>
      </c>
      <c r="H59" s="37">
        <v>0</v>
      </c>
      <c r="I59" s="10">
        <v>215</v>
      </c>
      <c r="J59" s="17">
        <f t="shared" si="1"/>
        <v>215</v>
      </c>
      <c r="K59" s="2"/>
      <c r="L59" s="16"/>
      <c r="M59" s="19"/>
      <c r="N59" s="15"/>
      <c r="O59" s="2"/>
      <c r="P59" s="2"/>
      <c r="Q59" s="2"/>
    </row>
    <row r="60" spans="1:17" ht="15.75" customHeight="1" x14ac:dyDescent="0.25">
      <c r="A60" s="17">
        <f t="shared" si="4"/>
        <v>48</v>
      </c>
      <c r="B60" s="18" t="s">
        <v>114</v>
      </c>
      <c r="C60" s="37">
        <v>0</v>
      </c>
      <c r="D60" s="10">
        <v>215</v>
      </c>
      <c r="E60" s="17">
        <f t="shared" si="0"/>
        <v>215</v>
      </c>
      <c r="F60" s="17">
        <f t="shared" si="5"/>
        <v>96</v>
      </c>
      <c r="G60" s="18" t="s">
        <v>115</v>
      </c>
      <c r="H60" s="37">
        <v>0</v>
      </c>
      <c r="I60" s="10">
        <v>215</v>
      </c>
      <c r="J60" s="17">
        <f t="shared" si="1"/>
        <v>215</v>
      </c>
      <c r="K60" s="2"/>
      <c r="L60" s="16"/>
      <c r="M60" s="19"/>
      <c r="N60" s="2"/>
      <c r="O60" s="2"/>
      <c r="P60" s="2"/>
      <c r="Q60" s="2"/>
    </row>
    <row r="61" spans="1:17" ht="30.75" customHeight="1" x14ac:dyDescent="0.3">
      <c r="A61" s="120" t="s">
        <v>116</v>
      </c>
      <c r="B61" s="121"/>
      <c r="C61" s="121"/>
      <c r="D61" s="122"/>
      <c r="E61" s="123" t="s">
        <v>117</v>
      </c>
      <c r="F61" s="124"/>
      <c r="G61" s="124"/>
      <c r="H61" s="124"/>
      <c r="I61" s="124"/>
      <c r="J61" s="125"/>
      <c r="K61" s="2"/>
      <c r="L61" s="14"/>
      <c r="M61" s="2"/>
      <c r="N61" s="2"/>
      <c r="O61" s="2"/>
      <c r="P61" s="2"/>
      <c r="Q61" s="2"/>
    </row>
    <row r="62" spans="1:17" ht="36" customHeight="1" x14ac:dyDescent="0.25">
      <c r="A62" s="128" t="s">
        <v>130</v>
      </c>
      <c r="B62" s="129"/>
      <c r="C62" s="129"/>
      <c r="D62" s="129"/>
      <c r="E62" s="129"/>
      <c r="F62" s="129"/>
      <c r="G62" s="130"/>
      <c r="H62" s="20" t="s">
        <v>118</v>
      </c>
      <c r="I62" s="20" t="s">
        <v>119</v>
      </c>
      <c r="J62" s="20" t="s">
        <v>120</v>
      </c>
      <c r="K62" s="2"/>
      <c r="L62" s="16"/>
      <c r="M62" s="7"/>
      <c r="N62" s="7"/>
      <c r="O62" s="7"/>
      <c r="P62" s="7"/>
      <c r="Q62" s="7"/>
    </row>
    <row r="63" spans="1:17" ht="22.5" customHeight="1" x14ac:dyDescent="0.25">
      <c r="A63" s="131"/>
      <c r="B63" s="132"/>
      <c r="C63" s="132"/>
      <c r="D63" s="132"/>
      <c r="E63" s="135" t="s">
        <v>158</v>
      </c>
      <c r="F63" s="136"/>
      <c r="G63" s="137"/>
      <c r="H63" s="21">
        <v>0</v>
      </c>
      <c r="I63" s="21">
        <v>5.24</v>
      </c>
      <c r="J63" s="21">
        <f>H63+I63</f>
        <v>5.24</v>
      </c>
      <c r="K63" s="2"/>
      <c r="L63" s="22">
        <f>289.666+161.5</f>
        <v>451.166</v>
      </c>
      <c r="M63" s="32">
        <f>L63/1000</f>
        <v>0.45116600000000001</v>
      </c>
      <c r="N63" s="4"/>
      <c r="O63" s="7"/>
      <c r="P63" s="7"/>
      <c r="Q63" s="7"/>
    </row>
    <row r="64" spans="1:17" ht="25.5" customHeight="1" x14ac:dyDescent="0.25">
      <c r="A64" s="133"/>
      <c r="B64" s="134"/>
      <c r="C64" s="134"/>
      <c r="D64" s="134"/>
      <c r="E64" s="138" t="s">
        <v>159</v>
      </c>
      <c r="F64" s="139"/>
      <c r="G64" s="140"/>
      <c r="H64" s="36">
        <f>K81</f>
        <v>0</v>
      </c>
      <c r="I64" s="36">
        <f>L81</f>
        <v>0.45116600000000001</v>
      </c>
      <c r="J64" s="36">
        <f>H64+I64</f>
        <v>0.45116600000000001</v>
      </c>
      <c r="K64" s="2"/>
      <c r="L64" s="24"/>
      <c r="M64" s="24"/>
      <c r="N64" s="4"/>
      <c r="O64" s="7"/>
      <c r="P64" s="7"/>
      <c r="Q64" s="7"/>
    </row>
    <row r="65" spans="1:17" ht="16.5" customHeight="1" x14ac:dyDescent="0.25">
      <c r="A65" s="25"/>
      <c r="B65" s="7" t="s">
        <v>121</v>
      </c>
      <c r="C65" s="7"/>
      <c r="D65" s="7"/>
      <c r="E65" s="7"/>
      <c r="F65" s="7"/>
      <c r="G65" s="7"/>
      <c r="H65" s="7"/>
      <c r="I65" s="7"/>
      <c r="J65" s="26"/>
      <c r="K65" s="2"/>
      <c r="L65" s="4"/>
      <c r="M65" s="4"/>
      <c r="N65" s="4"/>
      <c r="O65" s="23" t="s">
        <v>122</v>
      </c>
      <c r="P65" s="23" t="s">
        <v>123</v>
      </c>
      <c r="Q65" s="7"/>
    </row>
    <row r="66" spans="1:17" ht="31.5" customHeight="1" x14ac:dyDescent="0.25">
      <c r="A66" s="141" t="s">
        <v>160</v>
      </c>
      <c r="B66" s="142"/>
      <c r="C66" s="142"/>
      <c r="D66" s="142"/>
      <c r="E66" s="142"/>
      <c r="F66" s="142"/>
      <c r="G66" s="142"/>
      <c r="H66" s="142"/>
      <c r="I66" s="142"/>
      <c r="J66" s="143"/>
      <c r="K66" s="2" t="s">
        <v>124</v>
      </c>
      <c r="L66" s="24"/>
      <c r="M66" s="27">
        <v>2.5999999999999999E-2</v>
      </c>
      <c r="N66" s="28">
        <v>0.59199999999999997</v>
      </c>
      <c r="O66" s="29">
        <f>M66+N66</f>
        <v>0.61799999999999999</v>
      </c>
      <c r="P66" s="29">
        <f>O66/J63*100</f>
        <v>11.793893129770993</v>
      </c>
      <c r="Q66" s="7"/>
    </row>
    <row r="67" spans="1:17" ht="25.5" customHeight="1" x14ac:dyDescent="0.25">
      <c r="A67" s="30"/>
      <c r="B67" s="31"/>
      <c r="C67" s="31"/>
      <c r="D67" s="31"/>
      <c r="E67" s="31"/>
      <c r="F67" s="31"/>
      <c r="G67" s="31"/>
      <c r="H67" s="144" t="s">
        <v>125</v>
      </c>
      <c r="I67" s="145"/>
      <c r="J67" s="146"/>
      <c r="K67" s="2"/>
      <c r="L67" s="4"/>
      <c r="M67" s="29">
        <f>H63+H64</f>
        <v>0</v>
      </c>
      <c r="N67" s="29">
        <f>I63+I64-N66-(2*0.018)-M66</f>
        <v>5.0371660000000009</v>
      </c>
      <c r="O67" s="7"/>
      <c r="P67" s="7"/>
      <c r="Q67" s="7"/>
    </row>
    <row r="68" spans="1:17" ht="33.75" customHeight="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4"/>
      <c r="M68" s="32">
        <f>M67/24</f>
        <v>0</v>
      </c>
      <c r="N68" s="32">
        <f>N67/24</f>
        <v>0.2098819166666667</v>
      </c>
      <c r="O68" s="23"/>
      <c r="P68" s="32">
        <f>M68+N68</f>
        <v>0.2098819166666667</v>
      </c>
      <c r="Q68" s="7"/>
    </row>
    <row r="69" spans="1:17" ht="15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7"/>
      <c r="M69" s="29">
        <f>M68*1000</f>
        <v>0</v>
      </c>
      <c r="N69" s="29">
        <f>N68*1000</f>
        <v>209.88191666666668</v>
      </c>
      <c r="O69" s="23"/>
      <c r="P69" s="29">
        <f>M69+N69</f>
        <v>209.88191666666668</v>
      </c>
      <c r="Q69" s="7"/>
    </row>
    <row r="70" spans="1:17" ht="15.75" customHeight="1" x14ac:dyDescent="0.25">
      <c r="A70" s="2"/>
      <c r="B70" s="2"/>
      <c r="C70" s="2"/>
      <c r="D70" s="2"/>
      <c r="E70" s="2"/>
      <c r="F70" s="2" t="s">
        <v>124</v>
      </c>
      <c r="G70" s="2"/>
      <c r="H70" s="2"/>
      <c r="I70" s="2"/>
      <c r="J70" s="2"/>
      <c r="K70" s="2"/>
      <c r="L70" s="2"/>
      <c r="M70" s="34"/>
      <c r="N70" s="34"/>
      <c r="O70" s="2"/>
      <c r="P70" s="2"/>
      <c r="Q70" s="2"/>
    </row>
    <row r="71" spans="1:17" ht="15.75" customHeight="1" x14ac:dyDescent="0.25">
      <c r="A71" s="126"/>
      <c r="B71" s="127"/>
      <c r="C71" s="127"/>
      <c r="D71" s="127"/>
      <c r="E71" s="48"/>
      <c r="F71" s="2"/>
      <c r="G71" s="2"/>
      <c r="H71" s="2"/>
      <c r="I71" s="2"/>
      <c r="J71" s="48"/>
      <c r="K71" s="2"/>
      <c r="L71" s="2"/>
      <c r="M71" s="2"/>
      <c r="N71" s="2"/>
      <c r="O71" s="2"/>
      <c r="P71" s="2"/>
      <c r="Q71" s="2"/>
    </row>
    <row r="72" spans="1:17" ht="15.75" customHeight="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</row>
    <row r="73" spans="1:17" ht="15.75" customHeight="1" x14ac:dyDescent="0.25">
      <c r="A73" s="2"/>
      <c r="B73" s="2"/>
      <c r="C73" s="2"/>
      <c r="D73" s="2"/>
      <c r="E73" s="33"/>
      <c r="F73" s="2"/>
      <c r="G73" s="2"/>
      <c r="H73" s="2"/>
      <c r="I73" s="2"/>
      <c r="J73" s="2"/>
      <c r="K73" s="16"/>
      <c r="L73" s="16"/>
      <c r="M73" s="2"/>
      <c r="N73" s="2"/>
      <c r="O73" s="2"/>
      <c r="P73" s="2"/>
      <c r="Q73" s="2"/>
    </row>
    <row r="74" spans="1:17" ht="15.75" customHeight="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16"/>
      <c r="L74" s="16"/>
      <c r="M74" s="2"/>
      <c r="N74" s="2"/>
      <c r="O74" s="2"/>
      <c r="P74" s="2"/>
      <c r="Q74" s="2"/>
    </row>
    <row r="75" spans="1:17" ht="15.7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16"/>
      <c r="L75" s="16"/>
      <c r="M75" s="2"/>
      <c r="N75" s="2"/>
      <c r="O75" s="2"/>
      <c r="P75" s="2"/>
      <c r="Q75" s="2"/>
    </row>
    <row r="76" spans="1:17" ht="15.7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</row>
    <row r="77" spans="1:17" ht="15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 ht="15.7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17" ht="15.7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3" t="s">
        <v>126</v>
      </c>
      <c r="L79" s="23" t="s">
        <v>127</v>
      </c>
      <c r="M79" s="23" t="s">
        <v>128</v>
      </c>
      <c r="N79" s="23" t="s">
        <v>129</v>
      </c>
      <c r="O79" s="2"/>
      <c r="P79" s="2"/>
      <c r="Q79" s="2"/>
    </row>
    <row r="80" spans="1:17" ht="15.7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9">
        <v>0</v>
      </c>
      <c r="L80" s="29">
        <v>0.49014999999999997</v>
      </c>
      <c r="M80" s="32">
        <f>K80+L80</f>
        <v>0.49014999999999997</v>
      </c>
      <c r="N80" s="32">
        <f>M80-M63</f>
        <v>3.8983999999999963E-2</v>
      </c>
      <c r="O80" s="2"/>
      <c r="P80" s="2"/>
      <c r="Q80" s="2"/>
    </row>
    <row r="81" spans="1:17" ht="15.7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35">
        <v>0</v>
      </c>
      <c r="L81" s="35">
        <f>L80-N80</f>
        <v>0.45116600000000001</v>
      </c>
      <c r="M81" s="32">
        <f>K81+L81</f>
        <v>0.45116600000000001</v>
      </c>
      <c r="N81" s="32">
        <f>N80/2</f>
        <v>1.9491999999999982E-2</v>
      </c>
      <c r="O81" s="2"/>
      <c r="P81" s="2"/>
      <c r="Q81" s="2"/>
    </row>
    <row r="82" spans="1:17" ht="15.7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</row>
    <row r="83" spans="1:17" ht="15.7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1:17" ht="15.7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1:17" ht="15.7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1:17" ht="15.7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1:17" ht="15.7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1:17" ht="15.7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1:17" ht="15.7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1:17" ht="15.7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1:17" ht="15.7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1:17" ht="15.7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1:17" ht="15.7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1:17" ht="15.7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1:17" ht="15.7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1:17" ht="15.7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1:17" ht="15.7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1:17" ht="15.7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1:17" ht="15.7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spans="1:17" ht="15.7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</sheetData>
  <mergeCells count="37">
    <mergeCell ref="L11:L12"/>
    <mergeCell ref="M11:N11"/>
    <mergeCell ref="A1:J1"/>
    <mergeCell ref="A2:J2"/>
    <mergeCell ref="A3:J3"/>
    <mergeCell ref="A4:J4"/>
    <mergeCell ref="A5:B5"/>
    <mergeCell ref="C5:J5"/>
    <mergeCell ref="A6:B6"/>
    <mergeCell ref="C6:J6"/>
    <mergeCell ref="A7:B7"/>
    <mergeCell ref="C7:J7"/>
    <mergeCell ref="A8:B8"/>
    <mergeCell ref="C8:J8"/>
    <mergeCell ref="A9:B9"/>
    <mergeCell ref="C9:J9"/>
    <mergeCell ref="A10:B10"/>
    <mergeCell ref="C10:J10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A61:D61"/>
    <mergeCell ref="E61:J61"/>
    <mergeCell ref="A71:D71"/>
    <mergeCell ref="A62:G62"/>
    <mergeCell ref="A63:D64"/>
    <mergeCell ref="E63:G63"/>
    <mergeCell ref="E64:G64"/>
    <mergeCell ref="A66:J66"/>
    <mergeCell ref="H67:J6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0"/>
  <sheetViews>
    <sheetView workbookViewId="0">
      <selection activeCell="L11" sqref="L11:N38"/>
    </sheetView>
  </sheetViews>
  <sheetFormatPr defaultColWidth="14.42578125" defaultRowHeight="15" x14ac:dyDescent="0.25"/>
  <cols>
    <col min="1" max="1" width="10.5703125" style="51" customWidth="1"/>
    <col min="2" max="2" width="18.5703125" style="51" customWidth="1"/>
    <col min="3" max="4" width="12.7109375" style="51" customWidth="1"/>
    <col min="5" max="5" width="14.7109375" style="51" customWidth="1"/>
    <col min="6" max="6" width="12.42578125" style="51" customWidth="1"/>
    <col min="7" max="7" width="15.140625" style="51" customWidth="1"/>
    <col min="8" max="9" width="12.7109375" style="51" customWidth="1"/>
    <col min="10" max="10" width="15" style="51" customWidth="1"/>
    <col min="11" max="11" width="9.140625" style="51" customWidth="1"/>
    <col min="12" max="12" width="13" style="51" customWidth="1"/>
    <col min="13" max="13" width="12.7109375" style="51" customWidth="1"/>
    <col min="14" max="14" width="14.28515625" style="51" customWidth="1"/>
    <col min="15" max="15" width="7.85546875" style="51" customWidth="1"/>
    <col min="16" max="17" width="9.140625" style="51" customWidth="1"/>
    <col min="18" max="16384" width="14.42578125" style="51"/>
  </cols>
  <sheetData>
    <row r="1" spans="1:17" ht="24" x14ac:dyDescent="0.4">
      <c r="A1" s="101" t="s">
        <v>0</v>
      </c>
      <c r="B1" s="102"/>
      <c r="C1" s="102"/>
      <c r="D1" s="102"/>
      <c r="E1" s="102"/>
      <c r="F1" s="102"/>
      <c r="G1" s="102"/>
      <c r="H1" s="102"/>
      <c r="I1" s="102"/>
      <c r="J1" s="103"/>
      <c r="K1" s="1"/>
      <c r="L1" s="2"/>
      <c r="M1" s="2"/>
      <c r="N1" s="2"/>
      <c r="O1" s="3"/>
      <c r="P1" s="4" t="s">
        <v>1</v>
      </c>
      <c r="Q1" s="2"/>
    </row>
    <row r="2" spans="1:17" ht="18.75" x14ac:dyDescent="0.3">
      <c r="A2" s="104" t="s">
        <v>2</v>
      </c>
      <c r="B2" s="102"/>
      <c r="C2" s="102"/>
      <c r="D2" s="102"/>
      <c r="E2" s="102"/>
      <c r="F2" s="102"/>
      <c r="G2" s="102"/>
      <c r="H2" s="102"/>
      <c r="I2" s="102"/>
      <c r="J2" s="103"/>
      <c r="K2" s="2"/>
      <c r="L2" s="2"/>
      <c r="M2" s="2"/>
      <c r="N2" s="2"/>
      <c r="O2" s="5"/>
      <c r="P2" s="4" t="s">
        <v>3</v>
      </c>
      <c r="Q2" s="2"/>
    </row>
    <row r="3" spans="1:17" ht="18.75" customHeight="1" x14ac:dyDescent="0.25">
      <c r="A3" s="105" t="s">
        <v>161</v>
      </c>
      <c r="B3" s="106"/>
      <c r="C3" s="106"/>
      <c r="D3" s="106"/>
      <c r="E3" s="106"/>
      <c r="F3" s="106"/>
      <c r="G3" s="106"/>
      <c r="H3" s="106"/>
      <c r="I3" s="106"/>
      <c r="J3" s="107"/>
      <c r="K3" s="6"/>
      <c r="L3" s="6"/>
      <c r="N3" s="6"/>
      <c r="O3" s="6"/>
      <c r="P3" s="6"/>
      <c r="Q3" s="6"/>
    </row>
    <row r="4" spans="1:17" ht="24" x14ac:dyDescent="0.4">
      <c r="A4" s="101" t="s">
        <v>4</v>
      </c>
      <c r="B4" s="102"/>
      <c r="C4" s="102"/>
      <c r="D4" s="102"/>
      <c r="E4" s="102"/>
      <c r="F4" s="102"/>
      <c r="G4" s="102"/>
      <c r="H4" s="102"/>
      <c r="I4" s="102"/>
      <c r="J4" s="103"/>
      <c r="K4" s="2"/>
      <c r="L4" s="2"/>
      <c r="M4" s="6"/>
      <c r="N4" s="2"/>
      <c r="O4" s="2"/>
      <c r="P4" s="2"/>
      <c r="Q4" s="2"/>
    </row>
    <row r="5" spans="1:17" x14ac:dyDescent="0.25">
      <c r="A5" s="108" t="s">
        <v>5</v>
      </c>
      <c r="B5" s="103"/>
      <c r="C5" s="109" t="s">
        <v>6</v>
      </c>
      <c r="D5" s="102"/>
      <c r="E5" s="102"/>
      <c r="F5" s="102"/>
      <c r="G5" s="102"/>
      <c r="H5" s="102"/>
      <c r="I5" s="102"/>
      <c r="J5" s="103"/>
      <c r="K5" s="2"/>
      <c r="L5" s="2"/>
      <c r="M5" s="2"/>
      <c r="N5" s="2"/>
      <c r="O5" s="2"/>
      <c r="P5" s="2"/>
      <c r="Q5" s="2"/>
    </row>
    <row r="6" spans="1:17" ht="45" customHeight="1" x14ac:dyDescent="0.25">
      <c r="A6" s="110" t="s">
        <v>7</v>
      </c>
      <c r="B6" s="103"/>
      <c r="C6" s="111" t="s">
        <v>8</v>
      </c>
      <c r="D6" s="102"/>
      <c r="E6" s="102"/>
      <c r="F6" s="102"/>
      <c r="G6" s="102"/>
      <c r="H6" s="102"/>
      <c r="I6" s="102"/>
      <c r="J6" s="103"/>
      <c r="K6" s="2"/>
      <c r="L6" s="2"/>
      <c r="M6" s="2"/>
      <c r="N6" s="2"/>
      <c r="O6" s="2"/>
      <c r="P6" s="2"/>
      <c r="Q6" s="2"/>
    </row>
    <row r="7" spans="1:17" x14ac:dyDescent="0.25">
      <c r="A7" s="110" t="s">
        <v>9</v>
      </c>
      <c r="B7" s="103"/>
      <c r="C7" s="112" t="s">
        <v>10</v>
      </c>
      <c r="D7" s="102"/>
      <c r="E7" s="102"/>
      <c r="F7" s="102"/>
      <c r="G7" s="102"/>
      <c r="H7" s="102"/>
      <c r="I7" s="102"/>
      <c r="J7" s="103"/>
      <c r="K7" s="2"/>
      <c r="L7" s="2"/>
      <c r="M7" s="2"/>
      <c r="N7" s="2"/>
      <c r="O7" s="2"/>
      <c r="P7" s="2"/>
      <c r="Q7" s="2"/>
    </row>
    <row r="8" spans="1:17" x14ac:dyDescent="0.25">
      <c r="A8" s="110" t="s">
        <v>11</v>
      </c>
      <c r="B8" s="103"/>
      <c r="C8" s="112" t="s">
        <v>12</v>
      </c>
      <c r="D8" s="102"/>
      <c r="E8" s="102"/>
      <c r="F8" s="102"/>
      <c r="G8" s="102"/>
      <c r="H8" s="102"/>
      <c r="I8" s="102"/>
      <c r="J8" s="103"/>
      <c r="K8" s="2"/>
      <c r="L8" s="2"/>
      <c r="M8" s="2"/>
      <c r="N8" s="2"/>
      <c r="O8" s="2"/>
      <c r="P8" s="2"/>
      <c r="Q8" s="2"/>
    </row>
    <row r="9" spans="1:17" x14ac:dyDescent="0.25">
      <c r="A9" s="113" t="s">
        <v>13</v>
      </c>
      <c r="B9" s="103"/>
      <c r="C9" s="114" t="s">
        <v>162</v>
      </c>
      <c r="D9" s="115"/>
      <c r="E9" s="115"/>
      <c r="F9" s="115"/>
      <c r="G9" s="115"/>
      <c r="H9" s="115"/>
      <c r="I9" s="115"/>
      <c r="J9" s="116"/>
      <c r="K9" s="6"/>
      <c r="L9" s="6"/>
      <c r="M9" s="6"/>
      <c r="N9" s="6"/>
      <c r="O9" s="6"/>
      <c r="P9" s="6"/>
      <c r="Q9" s="6"/>
    </row>
    <row r="10" spans="1:17" x14ac:dyDescent="0.25">
      <c r="A10" s="110" t="s">
        <v>14</v>
      </c>
      <c r="B10" s="103"/>
      <c r="C10" s="114"/>
      <c r="D10" s="115"/>
      <c r="E10" s="115"/>
      <c r="F10" s="115"/>
      <c r="G10" s="115"/>
      <c r="H10" s="115"/>
      <c r="I10" s="115"/>
      <c r="J10" s="116"/>
      <c r="K10" s="2"/>
      <c r="L10" s="2"/>
      <c r="M10" s="2"/>
      <c r="N10" s="2"/>
      <c r="O10" s="2"/>
      <c r="P10" s="2"/>
      <c r="Q10" s="2"/>
    </row>
    <row r="11" spans="1:17" ht="33" customHeight="1" x14ac:dyDescent="0.25">
      <c r="A11" s="117" t="s">
        <v>15</v>
      </c>
      <c r="B11" s="117" t="s">
        <v>16</v>
      </c>
      <c r="C11" s="119" t="s">
        <v>17</v>
      </c>
      <c r="D11" s="119" t="s">
        <v>18</v>
      </c>
      <c r="E11" s="117" t="s">
        <v>19</v>
      </c>
      <c r="F11" s="117" t="s">
        <v>15</v>
      </c>
      <c r="G11" s="117" t="s">
        <v>16</v>
      </c>
      <c r="H11" s="119" t="s">
        <v>17</v>
      </c>
      <c r="I11" s="119" t="s">
        <v>18</v>
      </c>
      <c r="J11" s="117" t="s">
        <v>19</v>
      </c>
      <c r="K11" s="2"/>
      <c r="L11" s="147" t="s">
        <v>16</v>
      </c>
      <c r="M11" s="148" t="s">
        <v>287</v>
      </c>
      <c r="N11" s="148"/>
      <c r="O11" s="2"/>
      <c r="P11" s="2"/>
      <c r="Q11" s="2"/>
    </row>
    <row r="12" spans="1:17" ht="13.5" customHeight="1" x14ac:dyDescent="0.25">
      <c r="A12" s="118"/>
      <c r="B12" s="118"/>
      <c r="C12" s="118"/>
      <c r="D12" s="118"/>
      <c r="E12" s="118"/>
      <c r="F12" s="118"/>
      <c r="G12" s="118"/>
      <c r="H12" s="118"/>
      <c r="I12" s="118"/>
      <c r="J12" s="118"/>
      <c r="K12" s="2"/>
      <c r="L12" s="147"/>
      <c r="M12" s="7" t="s">
        <v>17</v>
      </c>
      <c r="N12" s="2" t="s">
        <v>18</v>
      </c>
      <c r="O12" s="2"/>
      <c r="P12" s="2"/>
      <c r="Q12" s="2"/>
    </row>
    <row r="13" spans="1:17" x14ac:dyDescent="0.25">
      <c r="A13" s="8">
        <v>1</v>
      </c>
      <c r="B13" s="9" t="s">
        <v>20</v>
      </c>
      <c r="C13" s="37">
        <v>0</v>
      </c>
      <c r="D13" s="10">
        <v>215</v>
      </c>
      <c r="E13" s="11">
        <f t="shared" ref="E13:E60" si="0">SUM(C13,D13)</f>
        <v>215</v>
      </c>
      <c r="F13" s="8">
        <v>49</v>
      </c>
      <c r="G13" s="12" t="s">
        <v>21</v>
      </c>
      <c r="H13" s="37">
        <v>0</v>
      </c>
      <c r="I13" s="10">
        <v>215</v>
      </c>
      <c r="J13" s="8">
        <f t="shared" ref="J13:J60" si="1">SUM(H13,I13)</f>
        <v>215</v>
      </c>
      <c r="K13" s="2"/>
      <c r="L13" s="2"/>
      <c r="M13" s="7"/>
      <c r="N13" s="7"/>
      <c r="O13" s="2"/>
      <c r="P13" s="2"/>
      <c r="Q13" s="2"/>
    </row>
    <row r="14" spans="1:17" x14ac:dyDescent="0.25">
      <c r="A14" s="8">
        <f t="shared" ref="A14:A36" si="2">A13+1</f>
        <v>2</v>
      </c>
      <c r="B14" s="9" t="s">
        <v>22</v>
      </c>
      <c r="C14" s="37">
        <v>0</v>
      </c>
      <c r="D14" s="10">
        <v>215</v>
      </c>
      <c r="E14" s="11">
        <f t="shared" si="0"/>
        <v>215</v>
      </c>
      <c r="F14" s="8">
        <f t="shared" ref="F14:F36" si="3">F13+1</f>
        <v>50</v>
      </c>
      <c r="G14" s="12" t="s">
        <v>23</v>
      </c>
      <c r="H14" s="37">
        <v>0</v>
      </c>
      <c r="I14" s="10">
        <v>215</v>
      </c>
      <c r="J14" s="8">
        <f t="shared" si="1"/>
        <v>215</v>
      </c>
      <c r="K14" s="2"/>
      <c r="L14" s="2" t="s">
        <v>20</v>
      </c>
      <c r="M14" s="7">
        <f>AVERAGE(C13:C16)</f>
        <v>0</v>
      </c>
      <c r="N14" s="7">
        <f>AVERAGE(D13:D16)</f>
        <v>215</v>
      </c>
      <c r="O14" s="2"/>
      <c r="P14" s="2"/>
      <c r="Q14" s="2"/>
    </row>
    <row r="15" spans="1:17" x14ac:dyDescent="0.25">
      <c r="A15" s="8">
        <f t="shared" si="2"/>
        <v>3</v>
      </c>
      <c r="B15" s="9" t="s">
        <v>24</v>
      </c>
      <c r="C15" s="37">
        <v>0</v>
      </c>
      <c r="D15" s="10">
        <v>215</v>
      </c>
      <c r="E15" s="11">
        <f t="shared" si="0"/>
        <v>215</v>
      </c>
      <c r="F15" s="8">
        <f t="shared" si="3"/>
        <v>51</v>
      </c>
      <c r="G15" s="12" t="s">
        <v>25</v>
      </c>
      <c r="H15" s="37">
        <v>0</v>
      </c>
      <c r="I15" s="10">
        <v>215</v>
      </c>
      <c r="J15" s="8">
        <f t="shared" si="1"/>
        <v>215</v>
      </c>
      <c r="K15" s="2"/>
      <c r="L15" s="2" t="s">
        <v>28</v>
      </c>
      <c r="M15" s="7">
        <f>AVERAGE(C17:C20)</f>
        <v>0</v>
      </c>
      <c r="N15" s="7">
        <f>AVERAGE(D17:D20)</f>
        <v>215</v>
      </c>
      <c r="O15" s="2"/>
      <c r="P15" s="2"/>
      <c r="Q15" s="2"/>
    </row>
    <row r="16" spans="1:17" x14ac:dyDescent="0.25">
      <c r="A16" s="8">
        <f t="shared" si="2"/>
        <v>4</v>
      </c>
      <c r="B16" s="9" t="s">
        <v>26</v>
      </c>
      <c r="C16" s="37">
        <v>0</v>
      </c>
      <c r="D16" s="10">
        <v>215</v>
      </c>
      <c r="E16" s="11">
        <f t="shared" si="0"/>
        <v>215</v>
      </c>
      <c r="F16" s="8">
        <f t="shared" si="3"/>
        <v>52</v>
      </c>
      <c r="G16" s="12" t="s">
        <v>27</v>
      </c>
      <c r="H16" s="37">
        <v>0</v>
      </c>
      <c r="I16" s="10">
        <v>215</v>
      </c>
      <c r="J16" s="8">
        <f t="shared" si="1"/>
        <v>215</v>
      </c>
      <c r="K16" s="2"/>
      <c r="L16" s="2" t="s">
        <v>36</v>
      </c>
      <c r="M16" s="7">
        <f>AVERAGE(C21:C24)</f>
        <v>0</v>
      </c>
      <c r="N16" s="7">
        <f>AVERAGE(D21:D24)</f>
        <v>215</v>
      </c>
      <c r="O16" s="2"/>
      <c r="P16" s="2"/>
      <c r="Q16" s="2"/>
    </row>
    <row r="17" spans="1:17" x14ac:dyDescent="0.25">
      <c r="A17" s="8">
        <f t="shared" si="2"/>
        <v>5</v>
      </c>
      <c r="B17" s="9" t="s">
        <v>28</v>
      </c>
      <c r="C17" s="37">
        <v>0</v>
      </c>
      <c r="D17" s="10">
        <v>215</v>
      </c>
      <c r="E17" s="11">
        <f t="shared" si="0"/>
        <v>215</v>
      </c>
      <c r="F17" s="8">
        <f t="shared" si="3"/>
        <v>53</v>
      </c>
      <c r="G17" s="12" t="s">
        <v>29</v>
      </c>
      <c r="H17" s="37">
        <v>0</v>
      </c>
      <c r="I17" s="10">
        <v>215</v>
      </c>
      <c r="J17" s="8">
        <f t="shared" si="1"/>
        <v>215</v>
      </c>
      <c r="K17" s="2"/>
      <c r="L17" s="2" t="s">
        <v>44</v>
      </c>
      <c r="M17" s="7">
        <f>AVERAGE(C25:C28)</f>
        <v>0</v>
      </c>
      <c r="N17" s="7">
        <f>AVERAGE(D25:D28)</f>
        <v>215</v>
      </c>
      <c r="O17" s="2"/>
      <c r="P17" s="2"/>
      <c r="Q17" s="2"/>
    </row>
    <row r="18" spans="1:17" x14ac:dyDescent="0.25">
      <c r="A18" s="8">
        <f t="shared" si="2"/>
        <v>6</v>
      </c>
      <c r="B18" s="9" t="s">
        <v>30</v>
      </c>
      <c r="C18" s="37">
        <v>0</v>
      </c>
      <c r="D18" s="10">
        <v>215</v>
      </c>
      <c r="E18" s="11">
        <f t="shared" si="0"/>
        <v>215</v>
      </c>
      <c r="F18" s="8">
        <f t="shared" si="3"/>
        <v>54</v>
      </c>
      <c r="G18" s="12" t="s">
        <v>31</v>
      </c>
      <c r="H18" s="37">
        <v>0</v>
      </c>
      <c r="I18" s="10">
        <v>215</v>
      </c>
      <c r="J18" s="8">
        <f t="shared" si="1"/>
        <v>215</v>
      </c>
      <c r="K18" s="2"/>
      <c r="L18" s="2" t="s">
        <v>52</v>
      </c>
      <c r="M18" s="7">
        <f>AVERAGE(C29:C32)</f>
        <v>0</v>
      </c>
      <c r="N18" s="7">
        <f>AVERAGE(D29:D32)</f>
        <v>215</v>
      </c>
      <c r="O18" s="2"/>
      <c r="P18" s="2"/>
      <c r="Q18" s="2"/>
    </row>
    <row r="19" spans="1:17" x14ac:dyDescent="0.25">
      <c r="A19" s="8">
        <f t="shared" si="2"/>
        <v>7</v>
      </c>
      <c r="B19" s="9" t="s">
        <v>32</v>
      </c>
      <c r="C19" s="37">
        <v>0</v>
      </c>
      <c r="D19" s="10">
        <v>215</v>
      </c>
      <c r="E19" s="11">
        <f t="shared" si="0"/>
        <v>215</v>
      </c>
      <c r="F19" s="8">
        <f t="shared" si="3"/>
        <v>55</v>
      </c>
      <c r="G19" s="12" t="s">
        <v>33</v>
      </c>
      <c r="H19" s="37">
        <v>0</v>
      </c>
      <c r="I19" s="10">
        <v>215</v>
      </c>
      <c r="J19" s="8">
        <f t="shared" si="1"/>
        <v>215</v>
      </c>
      <c r="K19" s="2"/>
      <c r="L19" s="2" t="s">
        <v>60</v>
      </c>
      <c r="M19" s="7">
        <f>AVERAGE(C33:C36)</f>
        <v>0</v>
      </c>
      <c r="N19" s="7">
        <f>AVERAGE(D33:D36)</f>
        <v>215</v>
      </c>
      <c r="O19" s="2"/>
      <c r="P19" s="2"/>
      <c r="Q19" s="2"/>
    </row>
    <row r="20" spans="1:17" x14ac:dyDescent="0.25">
      <c r="A20" s="8">
        <f t="shared" si="2"/>
        <v>8</v>
      </c>
      <c r="B20" s="9" t="s">
        <v>34</v>
      </c>
      <c r="C20" s="37">
        <v>0</v>
      </c>
      <c r="D20" s="10">
        <v>215</v>
      </c>
      <c r="E20" s="11">
        <f t="shared" si="0"/>
        <v>215</v>
      </c>
      <c r="F20" s="8">
        <f t="shared" si="3"/>
        <v>56</v>
      </c>
      <c r="G20" s="12" t="s">
        <v>35</v>
      </c>
      <c r="H20" s="37">
        <v>0</v>
      </c>
      <c r="I20" s="10">
        <v>215</v>
      </c>
      <c r="J20" s="8">
        <f t="shared" si="1"/>
        <v>215</v>
      </c>
      <c r="K20" s="2"/>
      <c r="L20" s="2" t="s">
        <v>68</v>
      </c>
      <c r="M20" s="7">
        <f>AVERAGE(C37:C40)</f>
        <v>0</v>
      </c>
      <c r="N20" s="7">
        <f>AVERAGE(D37:D40)</f>
        <v>215</v>
      </c>
      <c r="O20" s="2"/>
      <c r="P20" s="2"/>
      <c r="Q20" s="2"/>
    </row>
    <row r="21" spans="1:17" ht="15.75" customHeight="1" x14ac:dyDescent="0.25">
      <c r="A21" s="8">
        <f t="shared" si="2"/>
        <v>9</v>
      </c>
      <c r="B21" s="9" t="s">
        <v>36</v>
      </c>
      <c r="C21" s="37">
        <v>0</v>
      </c>
      <c r="D21" s="10">
        <v>215</v>
      </c>
      <c r="E21" s="11">
        <f t="shared" si="0"/>
        <v>215</v>
      </c>
      <c r="F21" s="8">
        <f t="shared" si="3"/>
        <v>57</v>
      </c>
      <c r="G21" s="12" t="s">
        <v>37</v>
      </c>
      <c r="H21" s="37">
        <v>0</v>
      </c>
      <c r="I21" s="10">
        <v>215</v>
      </c>
      <c r="J21" s="8">
        <f t="shared" si="1"/>
        <v>215</v>
      </c>
      <c r="K21" s="2"/>
      <c r="L21" s="2" t="s">
        <v>76</v>
      </c>
      <c r="M21" s="7">
        <f>AVERAGE(C41:C44)</f>
        <v>0</v>
      </c>
      <c r="N21" s="7">
        <f>AVERAGE(D41:D44)</f>
        <v>215</v>
      </c>
      <c r="O21" s="2"/>
      <c r="P21" s="2"/>
      <c r="Q21" s="2"/>
    </row>
    <row r="22" spans="1:17" ht="15.75" customHeight="1" x14ac:dyDescent="0.25">
      <c r="A22" s="8">
        <f t="shared" si="2"/>
        <v>10</v>
      </c>
      <c r="B22" s="9" t="s">
        <v>38</v>
      </c>
      <c r="C22" s="37">
        <v>0</v>
      </c>
      <c r="D22" s="10">
        <v>215</v>
      </c>
      <c r="E22" s="11">
        <f t="shared" si="0"/>
        <v>215</v>
      </c>
      <c r="F22" s="8">
        <f t="shared" si="3"/>
        <v>58</v>
      </c>
      <c r="G22" s="12" t="s">
        <v>39</v>
      </c>
      <c r="H22" s="37">
        <v>0</v>
      </c>
      <c r="I22" s="10">
        <v>215</v>
      </c>
      <c r="J22" s="8">
        <f t="shared" si="1"/>
        <v>215</v>
      </c>
      <c r="K22" s="2"/>
      <c r="L22" s="2" t="s">
        <v>84</v>
      </c>
      <c r="M22" s="7">
        <f>AVERAGE(C45:C48)</f>
        <v>0</v>
      </c>
      <c r="N22" s="7">
        <f>AVERAGE(D45:D48)</f>
        <v>215</v>
      </c>
      <c r="O22" s="2"/>
      <c r="P22" s="2"/>
      <c r="Q22" s="2"/>
    </row>
    <row r="23" spans="1:17" ht="15.75" customHeight="1" x14ac:dyDescent="0.25">
      <c r="A23" s="8">
        <f t="shared" si="2"/>
        <v>11</v>
      </c>
      <c r="B23" s="9" t="s">
        <v>40</v>
      </c>
      <c r="C23" s="37">
        <v>0</v>
      </c>
      <c r="D23" s="10">
        <v>215</v>
      </c>
      <c r="E23" s="11">
        <f t="shared" si="0"/>
        <v>215</v>
      </c>
      <c r="F23" s="8">
        <f t="shared" si="3"/>
        <v>59</v>
      </c>
      <c r="G23" s="12" t="s">
        <v>41</v>
      </c>
      <c r="H23" s="37">
        <v>0</v>
      </c>
      <c r="I23" s="10">
        <v>215</v>
      </c>
      <c r="J23" s="8">
        <f t="shared" si="1"/>
        <v>215</v>
      </c>
      <c r="K23" s="2"/>
      <c r="L23" s="2" t="s">
        <v>92</v>
      </c>
      <c r="M23" s="7">
        <f>AVERAGE(C49:C52)</f>
        <v>0</v>
      </c>
      <c r="N23" s="7">
        <f>AVERAGE(D49:D52)</f>
        <v>215</v>
      </c>
      <c r="O23" s="2"/>
      <c r="P23" s="2"/>
      <c r="Q23" s="2"/>
    </row>
    <row r="24" spans="1:17" ht="15.75" customHeight="1" x14ac:dyDescent="0.25">
      <c r="A24" s="8">
        <f t="shared" si="2"/>
        <v>12</v>
      </c>
      <c r="B24" s="9" t="s">
        <v>42</v>
      </c>
      <c r="C24" s="37">
        <v>0</v>
      </c>
      <c r="D24" s="10">
        <v>215</v>
      </c>
      <c r="E24" s="11">
        <f t="shared" si="0"/>
        <v>215</v>
      </c>
      <c r="F24" s="8">
        <f t="shared" si="3"/>
        <v>60</v>
      </c>
      <c r="G24" s="12" t="s">
        <v>43</v>
      </c>
      <c r="H24" s="37">
        <v>0</v>
      </c>
      <c r="I24" s="10">
        <v>215</v>
      </c>
      <c r="J24" s="8">
        <f t="shared" si="1"/>
        <v>215</v>
      </c>
      <c r="K24" s="2"/>
      <c r="L24" s="13" t="s">
        <v>100</v>
      </c>
      <c r="M24" s="7">
        <f>AVERAGE(C53:C56)</f>
        <v>0</v>
      </c>
      <c r="N24" s="7">
        <f>AVERAGE(D53:D56)</f>
        <v>215</v>
      </c>
      <c r="O24" s="2"/>
      <c r="P24" s="2"/>
      <c r="Q24" s="2"/>
    </row>
    <row r="25" spans="1:17" ht="15.75" customHeight="1" x14ac:dyDescent="0.25">
      <c r="A25" s="8">
        <f t="shared" si="2"/>
        <v>13</v>
      </c>
      <c r="B25" s="9" t="s">
        <v>44</v>
      </c>
      <c r="C25" s="37">
        <v>0</v>
      </c>
      <c r="D25" s="10">
        <v>215</v>
      </c>
      <c r="E25" s="11">
        <f t="shared" si="0"/>
        <v>215</v>
      </c>
      <c r="F25" s="8">
        <f t="shared" si="3"/>
        <v>61</v>
      </c>
      <c r="G25" s="12" t="s">
        <v>45</v>
      </c>
      <c r="H25" s="37">
        <v>0</v>
      </c>
      <c r="I25" s="10">
        <v>215</v>
      </c>
      <c r="J25" s="8">
        <f t="shared" si="1"/>
        <v>215</v>
      </c>
      <c r="K25" s="2"/>
      <c r="L25" s="16" t="s">
        <v>108</v>
      </c>
      <c r="M25" s="7">
        <f>AVERAGE(C57:C60)</f>
        <v>0</v>
      </c>
      <c r="N25" s="7">
        <f>AVERAGE(D57:D60)</f>
        <v>215</v>
      </c>
      <c r="O25" s="2"/>
      <c r="P25" s="2"/>
      <c r="Q25" s="2"/>
    </row>
    <row r="26" spans="1:17" ht="15.75" customHeight="1" x14ac:dyDescent="0.25">
      <c r="A26" s="8">
        <f t="shared" si="2"/>
        <v>14</v>
      </c>
      <c r="B26" s="9" t="s">
        <v>46</v>
      </c>
      <c r="C26" s="37">
        <v>0</v>
      </c>
      <c r="D26" s="10">
        <v>215</v>
      </c>
      <c r="E26" s="11">
        <f t="shared" si="0"/>
        <v>215</v>
      </c>
      <c r="F26" s="8">
        <f t="shared" si="3"/>
        <v>62</v>
      </c>
      <c r="G26" s="12" t="s">
        <v>47</v>
      </c>
      <c r="H26" s="37">
        <v>0</v>
      </c>
      <c r="I26" s="10">
        <v>215</v>
      </c>
      <c r="J26" s="8">
        <f t="shared" si="1"/>
        <v>215</v>
      </c>
      <c r="K26" s="2"/>
      <c r="L26" s="16" t="s">
        <v>21</v>
      </c>
      <c r="M26" s="7">
        <f>AVERAGE(H13:H16)</f>
        <v>0</v>
      </c>
      <c r="N26" s="7">
        <f>AVERAGE(I13:I16)</f>
        <v>215</v>
      </c>
      <c r="O26" s="2"/>
      <c r="P26" s="2"/>
      <c r="Q26" s="2"/>
    </row>
    <row r="27" spans="1:17" ht="15.75" customHeight="1" x14ac:dyDescent="0.25">
      <c r="A27" s="8">
        <f t="shared" si="2"/>
        <v>15</v>
      </c>
      <c r="B27" s="9" t="s">
        <v>48</v>
      </c>
      <c r="C27" s="37">
        <v>0</v>
      </c>
      <c r="D27" s="10">
        <v>215</v>
      </c>
      <c r="E27" s="11">
        <f t="shared" si="0"/>
        <v>215</v>
      </c>
      <c r="F27" s="8">
        <f t="shared" si="3"/>
        <v>63</v>
      </c>
      <c r="G27" s="12" t="s">
        <v>49</v>
      </c>
      <c r="H27" s="37">
        <v>0</v>
      </c>
      <c r="I27" s="10">
        <v>215</v>
      </c>
      <c r="J27" s="8">
        <f t="shared" si="1"/>
        <v>215</v>
      </c>
      <c r="K27" s="2"/>
      <c r="L27" s="24" t="s">
        <v>29</v>
      </c>
      <c r="M27" s="7">
        <f>AVERAGE(H17:H20)</f>
        <v>0</v>
      </c>
      <c r="N27" s="7">
        <f>AVERAGE(I17:I20)</f>
        <v>215</v>
      </c>
      <c r="O27" s="2"/>
      <c r="P27" s="2"/>
      <c r="Q27" s="2"/>
    </row>
    <row r="28" spans="1:17" ht="15.75" customHeight="1" x14ac:dyDescent="0.25">
      <c r="A28" s="8">
        <f t="shared" si="2"/>
        <v>16</v>
      </c>
      <c r="B28" s="9" t="s">
        <v>50</v>
      </c>
      <c r="C28" s="37">
        <v>0</v>
      </c>
      <c r="D28" s="10">
        <v>215</v>
      </c>
      <c r="E28" s="11">
        <f t="shared" si="0"/>
        <v>215</v>
      </c>
      <c r="F28" s="8">
        <f t="shared" si="3"/>
        <v>64</v>
      </c>
      <c r="G28" s="12" t="s">
        <v>51</v>
      </c>
      <c r="H28" s="37">
        <v>0</v>
      </c>
      <c r="I28" s="10">
        <v>215</v>
      </c>
      <c r="J28" s="8">
        <f t="shared" si="1"/>
        <v>215</v>
      </c>
      <c r="K28" s="2"/>
      <c r="L28" s="2" t="s">
        <v>37</v>
      </c>
      <c r="M28" s="7">
        <f>AVERAGE(H21:H24)</f>
        <v>0</v>
      </c>
      <c r="N28" s="7">
        <f>AVERAGE(I21:I24)</f>
        <v>215</v>
      </c>
      <c r="O28" s="2"/>
      <c r="P28" s="2"/>
      <c r="Q28" s="2"/>
    </row>
    <row r="29" spans="1:17" ht="15.75" customHeight="1" x14ac:dyDescent="0.25">
      <c r="A29" s="8">
        <f t="shared" si="2"/>
        <v>17</v>
      </c>
      <c r="B29" s="9" t="s">
        <v>52</v>
      </c>
      <c r="C29" s="37">
        <v>0</v>
      </c>
      <c r="D29" s="10">
        <v>215</v>
      </c>
      <c r="E29" s="11">
        <f t="shared" si="0"/>
        <v>215</v>
      </c>
      <c r="F29" s="8">
        <f t="shared" si="3"/>
        <v>65</v>
      </c>
      <c r="G29" s="12" t="s">
        <v>53</v>
      </c>
      <c r="H29" s="37">
        <v>0</v>
      </c>
      <c r="I29" s="10">
        <v>215</v>
      </c>
      <c r="J29" s="8">
        <f t="shared" si="1"/>
        <v>215</v>
      </c>
      <c r="K29" s="2"/>
      <c r="L29" s="2" t="s">
        <v>45</v>
      </c>
      <c r="M29" s="7">
        <f>AVERAGE(H25:H28)</f>
        <v>0</v>
      </c>
      <c r="N29" s="7">
        <f>AVERAGE(I25:I28)</f>
        <v>215</v>
      </c>
      <c r="O29" s="2"/>
      <c r="P29" s="2"/>
      <c r="Q29" s="2"/>
    </row>
    <row r="30" spans="1:17" ht="15.75" customHeight="1" x14ac:dyDescent="0.25">
      <c r="A30" s="8">
        <f t="shared" si="2"/>
        <v>18</v>
      </c>
      <c r="B30" s="9" t="s">
        <v>54</v>
      </c>
      <c r="C30" s="37">
        <v>0</v>
      </c>
      <c r="D30" s="10">
        <v>215</v>
      </c>
      <c r="E30" s="11">
        <f t="shared" si="0"/>
        <v>215</v>
      </c>
      <c r="F30" s="8">
        <f t="shared" si="3"/>
        <v>66</v>
      </c>
      <c r="G30" s="12" t="s">
        <v>55</v>
      </c>
      <c r="H30" s="37">
        <v>0</v>
      </c>
      <c r="I30" s="10">
        <v>215</v>
      </c>
      <c r="J30" s="8">
        <f t="shared" si="1"/>
        <v>215</v>
      </c>
      <c r="K30" s="2"/>
      <c r="L30" s="2" t="s">
        <v>53</v>
      </c>
      <c r="M30" s="7">
        <f>AVERAGE(H29:H32)</f>
        <v>0</v>
      </c>
      <c r="N30" s="7">
        <f>AVERAGE(I29:I32)</f>
        <v>215</v>
      </c>
      <c r="O30" s="2"/>
      <c r="P30" s="2"/>
      <c r="Q30" s="2"/>
    </row>
    <row r="31" spans="1:17" ht="15.75" customHeight="1" x14ac:dyDescent="0.25">
      <c r="A31" s="8">
        <f t="shared" si="2"/>
        <v>19</v>
      </c>
      <c r="B31" s="9" t="s">
        <v>56</v>
      </c>
      <c r="C31" s="37">
        <v>0</v>
      </c>
      <c r="D31" s="10">
        <v>215</v>
      </c>
      <c r="E31" s="11">
        <f t="shared" si="0"/>
        <v>215</v>
      </c>
      <c r="F31" s="8">
        <f t="shared" si="3"/>
        <v>67</v>
      </c>
      <c r="G31" s="12" t="s">
        <v>57</v>
      </c>
      <c r="H31" s="37">
        <v>0</v>
      </c>
      <c r="I31" s="10">
        <v>215</v>
      </c>
      <c r="J31" s="8">
        <f t="shared" si="1"/>
        <v>215</v>
      </c>
      <c r="K31" s="2"/>
      <c r="L31" s="2" t="s">
        <v>61</v>
      </c>
      <c r="M31" s="7">
        <f>AVERAGE(H33:H36)</f>
        <v>0</v>
      </c>
      <c r="N31" s="7">
        <f>AVERAGE(I33:I36)</f>
        <v>215</v>
      </c>
      <c r="O31" s="2"/>
      <c r="P31" s="2"/>
      <c r="Q31" s="2"/>
    </row>
    <row r="32" spans="1:17" ht="15.75" customHeight="1" x14ac:dyDescent="0.25">
      <c r="A32" s="8">
        <f t="shared" si="2"/>
        <v>20</v>
      </c>
      <c r="B32" s="9" t="s">
        <v>58</v>
      </c>
      <c r="C32" s="37">
        <v>0</v>
      </c>
      <c r="D32" s="10">
        <v>215</v>
      </c>
      <c r="E32" s="11">
        <f t="shared" si="0"/>
        <v>215</v>
      </c>
      <c r="F32" s="8">
        <f t="shared" si="3"/>
        <v>68</v>
      </c>
      <c r="G32" s="12" t="s">
        <v>59</v>
      </c>
      <c r="H32" s="37">
        <v>0</v>
      </c>
      <c r="I32" s="10">
        <v>215</v>
      </c>
      <c r="J32" s="8">
        <f t="shared" si="1"/>
        <v>215</v>
      </c>
      <c r="K32" s="2"/>
      <c r="L32" s="2" t="s">
        <v>69</v>
      </c>
      <c r="M32" s="7">
        <f>AVERAGE(H37:H40)</f>
        <v>0</v>
      </c>
      <c r="N32" s="7">
        <f>AVERAGE(I37:I40)</f>
        <v>215</v>
      </c>
      <c r="O32" s="2"/>
      <c r="P32" s="2"/>
      <c r="Q32" s="2"/>
    </row>
    <row r="33" spans="1:17" ht="15.75" customHeight="1" x14ac:dyDescent="0.25">
      <c r="A33" s="8">
        <f t="shared" si="2"/>
        <v>21</v>
      </c>
      <c r="B33" s="9" t="s">
        <v>60</v>
      </c>
      <c r="C33" s="37">
        <v>0</v>
      </c>
      <c r="D33" s="10">
        <v>215</v>
      </c>
      <c r="E33" s="11">
        <f t="shared" si="0"/>
        <v>215</v>
      </c>
      <c r="F33" s="8">
        <f t="shared" si="3"/>
        <v>69</v>
      </c>
      <c r="G33" s="12" t="s">
        <v>61</v>
      </c>
      <c r="H33" s="37">
        <v>0</v>
      </c>
      <c r="I33" s="10">
        <v>215</v>
      </c>
      <c r="J33" s="8">
        <f t="shared" si="1"/>
        <v>215</v>
      </c>
      <c r="K33" s="2"/>
      <c r="L33" s="2" t="s">
        <v>77</v>
      </c>
      <c r="M33" s="7">
        <f>AVERAGE(H41:H44)</f>
        <v>0</v>
      </c>
      <c r="N33" s="7">
        <f>AVERAGE(I41:I44)</f>
        <v>215</v>
      </c>
      <c r="O33" s="2"/>
      <c r="P33" s="2"/>
      <c r="Q33" s="2"/>
    </row>
    <row r="34" spans="1:17" ht="15.75" customHeight="1" x14ac:dyDescent="0.25">
      <c r="A34" s="8">
        <f t="shared" si="2"/>
        <v>22</v>
      </c>
      <c r="B34" s="9" t="s">
        <v>62</v>
      </c>
      <c r="C34" s="37">
        <v>0</v>
      </c>
      <c r="D34" s="10">
        <v>215</v>
      </c>
      <c r="E34" s="11">
        <f t="shared" si="0"/>
        <v>215</v>
      </c>
      <c r="F34" s="8">
        <f t="shared" si="3"/>
        <v>70</v>
      </c>
      <c r="G34" s="12" t="s">
        <v>63</v>
      </c>
      <c r="H34" s="37">
        <v>0</v>
      </c>
      <c r="I34" s="10">
        <v>215</v>
      </c>
      <c r="J34" s="8">
        <f t="shared" si="1"/>
        <v>215</v>
      </c>
      <c r="K34" s="2"/>
      <c r="L34" s="2" t="s">
        <v>85</v>
      </c>
      <c r="M34" s="7">
        <f>AVERAGE(H45:H48)</f>
        <v>0</v>
      </c>
      <c r="N34" s="7">
        <f>AVERAGE(I45:I48)</f>
        <v>215</v>
      </c>
      <c r="O34" s="2"/>
      <c r="P34" s="2"/>
      <c r="Q34" s="2"/>
    </row>
    <row r="35" spans="1:17" ht="15.75" customHeight="1" x14ac:dyDescent="0.25">
      <c r="A35" s="8">
        <f t="shared" si="2"/>
        <v>23</v>
      </c>
      <c r="B35" s="9" t="s">
        <v>64</v>
      </c>
      <c r="C35" s="37">
        <v>0</v>
      </c>
      <c r="D35" s="10">
        <v>215</v>
      </c>
      <c r="E35" s="11">
        <f t="shared" si="0"/>
        <v>215</v>
      </c>
      <c r="F35" s="8">
        <f t="shared" si="3"/>
        <v>71</v>
      </c>
      <c r="G35" s="12" t="s">
        <v>65</v>
      </c>
      <c r="H35" s="37">
        <v>0</v>
      </c>
      <c r="I35" s="10">
        <v>215</v>
      </c>
      <c r="J35" s="8">
        <f t="shared" si="1"/>
        <v>215</v>
      </c>
      <c r="K35" s="2"/>
      <c r="L35" s="2" t="s">
        <v>93</v>
      </c>
      <c r="M35" s="7">
        <f>AVERAGE(H49:H52)</f>
        <v>0</v>
      </c>
      <c r="N35" s="7">
        <f>AVERAGE(I49:I52)</f>
        <v>215</v>
      </c>
      <c r="O35" s="2"/>
      <c r="P35" s="2"/>
      <c r="Q35" s="2"/>
    </row>
    <row r="36" spans="1:17" ht="15.75" customHeight="1" x14ac:dyDescent="0.25">
      <c r="A36" s="8">
        <f t="shared" si="2"/>
        <v>24</v>
      </c>
      <c r="B36" s="9" t="s">
        <v>66</v>
      </c>
      <c r="C36" s="37">
        <v>0</v>
      </c>
      <c r="D36" s="10">
        <v>215</v>
      </c>
      <c r="E36" s="11">
        <f t="shared" si="0"/>
        <v>215</v>
      </c>
      <c r="F36" s="8">
        <f t="shared" si="3"/>
        <v>72</v>
      </c>
      <c r="G36" s="12" t="s">
        <v>67</v>
      </c>
      <c r="H36" s="37">
        <v>0</v>
      </c>
      <c r="I36" s="10">
        <v>215</v>
      </c>
      <c r="J36" s="8">
        <f t="shared" si="1"/>
        <v>215</v>
      </c>
      <c r="K36" s="2"/>
      <c r="L36" s="100" t="s">
        <v>101</v>
      </c>
      <c r="M36" s="7">
        <f>AVERAGE(H53:H56)</f>
        <v>0</v>
      </c>
      <c r="N36" s="7">
        <f>AVERAGE(I53:I56)</f>
        <v>215</v>
      </c>
      <c r="O36" s="2"/>
      <c r="P36" s="2"/>
      <c r="Q36" s="2"/>
    </row>
    <row r="37" spans="1:17" ht="15.75" customHeight="1" x14ac:dyDescent="0.25">
      <c r="A37" s="8">
        <v>25</v>
      </c>
      <c r="B37" s="9" t="s">
        <v>68</v>
      </c>
      <c r="C37" s="37">
        <v>0</v>
      </c>
      <c r="D37" s="10">
        <v>215</v>
      </c>
      <c r="E37" s="11">
        <f t="shared" si="0"/>
        <v>215</v>
      </c>
      <c r="F37" s="8">
        <v>73</v>
      </c>
      <c r="G37" s="12" t="s">
        <v>69</v>
      </c>
      <c r="H37" s="37">
        <v>0</v>
      </c>
      <c r="I37" s="10">
        <v>215</v>
      </c>
      <c r="J37" s="8">
        <f t="shared" si="1"/>
        <v>215</v>
      </c>
      <c r="K37" s="2"/>
      <c r="L37" s="100" t="s">
        <v>109</v>
      </c>
      <c r="M37" s="7">
        <f>AVERAGE(H57:H60)</f>
        <v>0</v>
      </c>
      <c r="N37" s="7">
        <f>AVERAGE(I57:I60)</f>
        <v>215</v>
      </c>
      <c r="O37" s="2"/>
      <c r="P37" s="2"/>
      <c r="Q37" s="2"/>
    </row>
    <row r="38" spans="1:17" ht="15.75" customHeight="1" x14ac:dyDescent="0.25">
      <c r="A38" s="8">
        <f t="shared" ref="A38:A60" si="4">A37+1</f>
        <v>26</v>
      </c>
      <c r="B38" s="9" t="s">
        <v>70</v>
      </c>
      <c r="C38" s="37">
        <v>0</v>
      </c>
      <c r="D38" s="10">
        <v>215</v>
      </c>
      <c r="E38" s="8">
        <f t="shared" si="0"/>
        <v>215</v>
      </c>
      <c r="F38" s="8">
        <f t="shared" ref="F38:F60" si="5">F37+1</f>
        <v>74</v>
      </c>
      <c r="G38" s="12" t="s">
        <v>71</v>
      </c>
      <c r="H38" s="37">
        <v>0</v>
      </c>
      <c r="I38" s="10">
        <v>215</v>
      </c>
      <c r="J38" s="8">
        <f t="shared" si="1"/>
        <v>215</v>
      </c>
      <c r="K38" s="2"/>
      <c r="L38" s="100" t="s">
        <v>288</v>
      </c>
      <c r="M38" s="100">
        <f>AVERAGE(M14:M37)</f>
        <v>0</v>
      </c>
      <c r="N38" s="100">
        <f>AVERAGE(N14:N37)</f>
        <v>215</v>
      </c>
      <c r="O38" s="2"/>
      <c r="P38" s="2"/>
      <c r="Q38" s="2"/>
    </row>
    <row r="39" spans="1:17" ht="15.75" customHeight="1" x14ac:dyDescent="0.25">
      <c r="A39" s="8">
        <f t="shared" si="4"/>
        <v>27</v>
      </c>
      <c r="B39" s="9" t="s">
        <v>72</v>
      </c>
      <c r="C39" s="37">
        <v>0</v>
      </c>
      <c r="D39" s="10">
        <v>215</v>
      </c>
      <c r="E39" s="8">
        <f t="shared" si="0"/>
        <v>215</v>
      </c>
      <c r="F39" s="8">
        <f t="shared" si="5"/>
        <v>75</v>
      </c>
      <c r="G39" s="12" t="s">
        <v>73</v>
      </c>
      <c r="H39" s="37">
        <v>0</v>
      </c>
      <c r="I39" s="10">
        <v>215</v>
      </c>
      <c r="J39" s="8">
        <f t="shared" si="1"/>
        <v>215</v>
      </c>
      <c r="K39" s="2"/>
      <c r="L39" s="2"/>
      <c r="M39" s="2"/>
      <c r="N39" s="2"/>
      <c r="O39" s="2"/>
      <c r="P39" s="2"/>
      <c r="Q39" s="2"/>
    </row>
    <row r="40" spans="1:17" ht="15.75" customHeight="1" x14ac:dyDescent="0.25">
      <c r="A40" s="8">
        <f t="shared" si="4"/>
        <v>28</v>
      </c>
      <c r="B40" s="9" t="s">
        <v>74</v>
      </c>
      <c r="C40" s="37">
        <v>0</v>
      </c>
      <c r="D40" s="10">
        <v>215</v>
      </c>
      <c r="E40" s="8">
        <f t="shared" si="0"/>
        <v>215</v>
      </c>
      <c r="F40" s="8">
        <f t="shared" si="5"/>
        <v>76</v>
      </c>
      <c r="G40" s="12" t="s">
        <v>75</v>
      </c>
      <c r="H40" s="37">
        <v>0</v>
      </c>
      <c r="I40" s="10">
        <v>215</v>
      </c>
      <c r="J40" s="8">
        <f t="shared" si="1"/>
        <v>215</v>
      </c>
      <c r="K40" s="2"/>
      <c r="L40" s="2"/>
      <c r="M40" s="2"/>
      <c r="N40" s="2"/>
      <c r="O40" s="2"/>
      <c r="P40" s="2"/>
      <c r="Q40" s="2"/>
    </row>
    <row r="41" spans="1:17" ht="15.75" customHeight="1" x14ac:dyDescent="0.25">
      <c r="A41" s="8">
        <f t="shared" si="4"/>
        <v>29</v>
      </c>
      <c r="B41" s="9" t="s">
        <v>76</v>
      </c>
      <c r="C41" s="37">
        <v>0</v>
      </c>
      <c r="D41" s="10">
        <v>215</v>
      </c>
      <c r="E41" s="8">
        <f t="shared" si="0"/>
        <v>215</v>
      </c>
      <c r="F41" s="8">
        <f t="shared" si="5"/>
        <v>77</v>
      </c>
      <c r="G41" s="12" t="s">
        <v>77</v>
      </c>
      <c r="H41" s="37">
        <v>0</v>
      </c>
      <c r="I41" s="10">
        <v>215</v>
      </c>
      <c r="J41" s="8">
        <f t="shared" si="1"/>
        <v>215</v>
      </c>
      <c r="K41" s="2"/>
      <c r="L41" s="2"/>
      <c r="M41" s="2"/>
      <c r="N41" s="2"/>
      <c r="O41" s="2"/>
      <c r="P41" s="2"/>
      <c r="Q41" s="2"/>
    </row>
    <row r="42" spans="1:17" ht="15.75" customHeight="1" x14ac:dyDescent="0.25">
      <c r="A42" s="8">
        <f t="shared" si="4"/>
        <v>30</v>
      </c>
      <c r="B42" s="9" t="s">
        <v>78</v>
      </c>
      <c r="C42" s="37">
        <v>0</v>
      </c>
      <c r="D42" s="10">
        <v>215</v>
      </c>
      <c r="E42" s="8">
        <f t="shared" si="0"/>
        <v>215</v>
      </c>
      <c r="F42" s="8">
        <f t="shared" si="5"/>
        <v>78</v>
      </c>
      <c r="G42" s="12" t="s">
        <v>79</v>
      </c>
      <c r="H42" s="37">
        <v>0</v>
      </c>
      <c r="I42" s="10">
        <v>215</v>
      </c>
      <c r="J42" s="8">
        <f t="shared" si="1"/>
        <v>215</v>
      </c>
      <c r="K42" s="2"/>
      <c r="L42" s="2"/>
      <c r="M42" s="2"/>
      <c r="N42" s="2"/>
      <c r="O42" s="2"/>
      <c r="P42" s="2"/>
      <c r="Q42" s="2"/>
    </row>
    <row r="43" spans="1:17" ht="15.75" customHeight="1" x14ac:dyDescent="0.25">
      <c r="A43" s="8">
        <f t="shared" si="4"/>
        <v>31</v>
      </c>
      <c r="B43" s="9" t="s">
        <v>80</v>
      </c>
      <c r="C43" s="37">
        <v>0</v>
      </c>
      <c r="D43" s="10">
        <v>215</v>
      </c>
      <c r="E43" s="8">
        <f t="shared" si="0"/>
        <v>215</v>
      </c>
      <c r="F43" s="8">
        <f t="shared" si="5"/>
        <v>79</v>
      </c>
      <c r="G43" s="12" t="s">
        <v>81</v>
      </c>
      <c r="H43" s="37">
        <v>0</v>
      </c>
      <c r="I43" s="10">
        <v>215</v>
      </c>
      <c r="J43" s="8">
        <f t="shared" si="1"/>
        <v>215</v>
      </c>
      <c r="K43" s="2"/>
      <c r="L43" s="2"/>
      <c r="M43" s="2"/>
      <c r="N43" s="2"/>
      <c r="O43" s="2"/>
      <c r="P43" s="2"/>
      <c r="Q43" s="2"/>
    </row>
    <row r="44" spans="1:17" ht="15.75" customHeight="1" x14ac:dyDescent="0.25">
      <c r="A44" s="8">
        <f t="shared" si="4"/>
        <v>32</v>
      </c>
      <c r="B44" s="9" t="s">
        <v>82</v>
      </c>
      <c r="C44" s="37">
        <v>0</v>
      </c>
      <c r="D44" s="10">
        <v>215</v>
      </c>
      <c r="E44" s="8">
        <f t="shared" si="0"/>
        <v>215</v>
      </c>
      <c r="F44" s="8">
        <f t="shared" si="5"/>
        <v>80</v>
      </c>
      <c r="G44" s="12" t="s">
        <v>83</v>
      </c>
      <c r="H44" s="37">
        <v>0</v>
      </c>
      <c r="I44" s="10">
        <v>215</v>
      </c>
      <c r="J44" s="8">
        <f t="shared" si="1"/>
        <v>215</v>
      </c>
      <c r="K44" s="2"/>
      <c r="L44" s="2"/>
      <c r="M44" s="2"/>
      <c r="N44" s="2"/>
      <c r="O44" s="2"/>
      <c r="P44" s="2"/>
      <c r="Q44" s="2"/>
    </row>
    <row r="45" spans="1:17" ht="15.75" customHeight="1" x14ac:dyDescent="0.25">
      <c r="A45" s="8">
        <f t="shared" si="4"/>
        <v>33</v>
      </c>
      <c r="B45" s="9" t="s">
        <v>84</v>
      </c>
      <c r="C45" s="37">
        <v>0</v>
      </c>
      <c r="D45" s="10">
        <v>215</v>
      </c>
      <c r="E45" s="8">
        <f t="shared" si="0"/>
        <v>215</v>
      </c>
      <c r="F45" s="8">
        <f t="shared" si="5"/>
        <v>81</v>
      </c>
      <c r="G45" s="12" t="s">
        <v>85</v>
      </c>
      <c r="H45" s="37">
        <v>0</v>
      </c>
      <c r="I45" s="10">
        <v>215</v>
      </c>
      <c r="J45" s="8">
        <f t="shared" si="1"/>
        <v>215</v>
      </c>
      <c r="K45" s="2"/>
      <c r="L45" s="2"/>
      <c r="M45" s="2"/>
      <c r="N45" s="2"/>
      <c r="O45" s="2"/>
      <c r="P45" s="2"/>
      <c r="Q45" s="2"/>
    </row>
    <row r="46" spans="1:17" ht="15.75" customHeight="1" x14ac:dyDescent="0.25">
      <c r="A46" s="8">
        <f t="shared" si="4"/>
        <v>34</v>
      </c>
      <c r="B46" s="9" t="s">
        <v>86</v>
      </c>
      <c r="C46" s="37">
        <v>0</v>
      </c>
      <c r="D46" s="10">
        <v>215</v>
      </c>
      <c r="E46" s="8">
        <f t="shared" si="0"/>
        <v>215</v>
      </c>
      <c r="F46" s="8">
        <f t="shared" si="5"/>
        <v>82</v>
      </c>
      <c r="G46" s="12" t="s">
        <v>87</v>
      </c>
      <c r="H46" s="37">
        <v>0</v>
      </c>
      <c r="I46" s="10">
        <v>215</v>
      </c>
      <c r="J46" s="8">
        <f t="shared" si="1"/>
        <v>215</v>
      </c>
      <c r="K46" s="2"/>
      <c r="L46" s="2"/>
      <c r="M46" s="2"/>
      <c r="N46" s="2"/>
      <c r="O46" s="2"/>
      <c r="P46" s="2"/>
      <c r="Q46" s="2"/>
    </row>
    <row r="47" spans="1:17" ht="15.75" customHeight="1" x14ac:dyDescent="0.25">
      <c r="A47" s="8">
        <f t="shared" si="4"/>
        <v>35</v>
      </c>
      <c r="B47" s="9" t="s">
        <v>88</v>
      </c>
      <c r="C47" s="37">
        <v>0</v>
      </c>
      <c r="D47" s="10">
        <v>215</v>
      </c>
      <c r="E47" s="8">
        <f t="shared" si="0"/>
        <v>215</v>
      </c>
      <c r="F47" s="8">
        <f t="shared" si="5"/>
        <v>83</v>
      </c>
      <c r="G47" s="12" t="s">
        <v>89</v>
      </c>
      <c r="H47" s="37">
        <v>0</v>
      </c>
      <c r="I47" s="10">
        <v>215</v>
      </c>
      <c r="J47" s="8">
        <f t="shared" si="1"/>
        <v>215</v>
      </c>
      <c r="K47" s="2"/>
      <c r="L47" s="2"/>
      <c r="M47" s="2"/>
      <c r="N47" s="2"/>
      <c r="O47" s="2"/>
      <c r="P47" s="2"/>
      <c r="Q47" s="2"/>
    </row>
    <row r="48" spans="1:17" ht="15.75" customHeight="1" x14ac:dyDescent="0.25">
      <c r="A48" s="8">
        <f t="shared" si="4"/>
        <v>36</v>
      </c>
      <c r="B48" s="9" t="s">
        <v>90</v>
      </c>
      <c r="C48" s="37">
        <v>0</v>
      </c>
      <c r="D48" s="10">
        <v>215</v>
      </c>
      <c r="E48" s="8">
        <f t="shared" si="0"/>
        <v>215</v>
      </c>
      <c r="F48" s="8">
        <f t="shared" si="5"/>
        <v>84</v>
      </c>
      <c r="G48" s="12" t="s">
        <v>91</v>
      </c>
      <c r="H48" s="37">
        <v>0</v>
      </c>
      <c r="I48" s="10">
        <v>215</v>
      </c>
      <c r="J48" s="8">
        <f t="shared" si="1"/>
        <v>215</v>
      </c>
      <c r="K48" s="2"/>
      <c r="L48" s="2"/>
      <c r="M48" s="2"/>
      <c r="N48" s="2"/>
      <c r="O48" s="2"/>
      <c r="P48" s="2"/>
      <c r="Q48" s="2"/>
    </row>
    <row r="49" spans="1:17" ht="15.75" customHeight="1" x14ac:dyDescent="0.25">
      <c r="A49" s="8">
        <f t="shared" si="4"/>
        <v>37</v>
      </c>
      <c r="B49" s="9" t="s">
        <v>92</v>
      </c>
      <c r="C49" s="37">
        <v>0</v>
      </c>
      <c r="D49" s="10">
        <v>215</v>
      </c>
      <c r="E49" s="8">
        <f t="shared" si="0"/>
        <v>215</v>
      </c>
      <c r="F49" s="8">
        <f t="shared" si="5"/>
        <v>85</v>
      </c>
      <c r="G49" s="12" t="s">
        <v>93</v>
      </c>
      <c r="H49" s="37">
        <v>0</v>
      </c>
      <c r="I49" s="10">
        <v>215</v>
      </c>
      <c r="J49" s="8">
        <f t="shared" si="1"/>
        <v>215</v>
      </c>
      <c r="K49" s="2"/>
      <c r="L49" s="2"/>
      <c r="M49" s="2"/>
      <c r="N49" s="2"/>
      <c r="O49" s="2"/>
      <c r="P49" s="2"/>
      <c r="Q49" s="2"/>
    </row>
    <row r="50" spans="1:17" ht="15.75" customHeight="1" x14ac:dyDescent="0.25">
      <c r="A50" s="8">
        <f t="shared" si="4"/>
        <v>38</v>
      </c>
      <c r="B50" s="12" t="s">
        <v>94</v>
      </c>
      <c r="C50" s="37">
        <v>0</v>
      </c>
      <c r="D50" s="10">
        <v>215</v>
      </c>
      <c r="E50" s="8">
        <f t="shared" si="0"/>
        <v>215</v>
      </c>
      <c r="F50" s="8">
        <f t="shared" si="5"/>
        <v>86</v>
      </c>
      <c r="G50" s="12" t="s">
        <v>95</v>
      </c>
      <c r="H50" s="37">
        <v>0</v>
      </c>
      <c r="I50" s="10">
        <v>215</v>
      </c>
      <c r="J50" s="8">
        <f t="shared" si="1"/>
        <v>215</v>
      </c>
      <c r="K50" s="2"/>
      <c r="L50" s="2"/>
      <c r="M50" s="2"/>
      <c r="N50" s="2"/>
      <c r="O50" s="2"/>
      <c r="P50" s="2"/>
      <c r="Q50" s="2"/>
    </row>
    <row r="51" spans="1:17" ht="15.75" customHeight="1" x14ac:dyDescent="0.25">
      <c r="A51" s="8">
        <f t="shared" si="4"/>
        <v>39</v>
      </c>
      <c r="B51" s="12" t="s">
        <v>96</v>
      </c>
      <c r="C51" s="37">
        <v>0</v>
      </c>
      <c r="D51" s="10">
        <v>215</v>
      </c>
      <c r="E51" s="8">
        <f t="shared" si="0"/>
        <v>215</v>
      </c>
      <c r="F51" s="8">
        <f t="shared" si="5"/>
        <v>87</v>
      </c>
      <c r="G51" s="12" t="s">
        <v>97</v>
      </c>
      <c r="H51" s="37">
        <v>0</v>
      </c>
      <c r="I51" s="10">
        <v>215</v>
      </c>
      <c r="J51" s="8">
        <f t="shared" si="1"/>
        <v>215</v>
      </c>
      <c r="K51" s="2"/>
      <c r="L51" s="2"/>
      <c r="M51" s="2"/>
      <c r="N51" s="2"/>
      <c r="O51" s="2"/>
      <c r="P51" s="2"/>
      <c r="Q51" s="2"/>
    </row>
    <row r="52" spans="1:17" ht="15.75" customHeight="1" x14ac:dyDescent="0.25">
      <c r="A52" s="8">
        <f t="shared" si="4"/>
        <v>40</v>
      </c>
      <c r="B52" s="12" t="s">
        <v>98</v>
      </c>
      <c r="C52" s="37">
        <v>0</v>
      </c>
      <c r="D52" s="10">
        <v>215</v>
      </c>
      <c r="E52" s="8">
        <f t="shared" si="0"/>
        <v>215</v>
      </c>
      <c r="F52" s="8">
        <f t="shared" si="5"/>
        <v>88</v>
      </c>
      <c r="G52" s="12" t="s">
        <v>99</v>
      </c>
      <c r="H52" s="37">
        <v>0</v>
      </c>
      <c r="I52" s="10">
        <v>215</v>
      </c>
      <c r="J52" s="8">
        <f t="shared" si="1"/>
        <v>215</v>
      </c>
      <c r="K52" s="2"/>
      <c r="L52" s="2"/>
      <c r="M52" s="2"/>
      <c r="N52" s="2"/>
      <c r="O52" s="2"/>
      <c r="P52" s="2"/>
      <c r="Q52" s="2"/>
    </row>
    <row r="53" spans="1:17" ht="15.75" customHeight="1" x14ac:dyDescent="0.25">
      <c r="A53" s="8">
        <f t="shared" si="4"/>
        <v>41</v>
      </c>
      <c r="B53" s="12" t="s">
        <v>100</v>
      </c>
      <c r="C53" s="37">
        <v>0</v>
      </c>
      <c r="D53" s="10">
        <v>215</v>
      </c>
      <c r="E53" s="8">
        <f t="shared" si="0"/>
        <v>215</v>
      </c>
      <c r="F53" s="8">
        <f t="shared" si="5"/>
        <v>89</v>
      </c>
      <c r="G53" s="12" t="s">
        <v>101</v>
      </c>
      <c r="H53" s="37">
        <v>0</v>
      </c>
      <c r="I53" s="10">
        <v>215</v>
      </c>
      <c r="J53" s="8">
        <f t="shared" si="1"/>
        <v>215</v>
      </c>
      <c r="K53" s="2"/>
      <c r="L53" s="13"/>
      <c r="M53" s="13"/>
      <c r="N53" s="13"/>
      <c r="O53" s="2"/>
      <c r="P53" s="2"/>
      <c r="Q53" s="2"/>
    </row>
    <row r="54" spans="1:17" ht="15.75" customHeight="1" x14ac:dyDescent="0.25">
      <c r="A54" s="8">
        <f t="shared" si="4"/>
        <v>42</v>
      </c>
      <c r="B54" s="12" t="s">
        <v>102</v>
      </c>
      <c r="C54" s="37">
        <v>0</v>
      </c>
      <c r="D54" s="10">
        <v>215</v>
      </c>
      <c r="E54" s="8">
        <f t="shared" si="0"/>
        <v>215</v>
      </c>
      <c r="F54" s="8">
        <f t="shared" si="5"/>
        <v>90</v>
      </c>
      <c r="G54" s="12" t="s">
        <v>103</v>
      </c>
      <c r="H54" s="37">
        <v>0</v>
      </c>
      <c r="I54" s="10">
        <v>215</v>
      </c>
      <c r="J54" s="8">
        <f t="shared" si="1"/>
        <v>215</v>
      </c>
      <c r="K54" s="2"/>
      <c r="L54" s="13"/>
      <c r="M54" s="13"/>
      <c r="N54" s="13"/>
      <c r="O54" s="2"/>
      <c r="P54" s="2"/>
      <c r="Q54" s="2"/>
    </row>
    <row r="55" spans="1:17" ht="15.75" customHeight="1" x14ac:dyDescent="0.25">
      <c r="A55" s="8">
        <f t="shared" si="4"/>
        <v>43</v>
      </c>
      <c r="B55" s="12" t="s">
        <v>104</v>
      </c>
      <c r="C55" s="37">
        <v>0</v>
      </c>
      <c r="D55" s="10">
        <v>215</v>
      </c>
      <c r="E55" s="8">
        <f t="shared" si="0"/>
        <v>215</v>
      </c>
      <c r="F55" s="8">
        <f t="shared" si="5"/>
        <v>91</v>
      </c>
      <c r="G55" s="12" t="s">
        <v>105</v>
      </c>
      <c r="H55" s="37">
        <v>0</v>
      </c>
      <c r="I55" s="10">
        <v>215</v>
      </c>
      <c r="J55" s="8">
        <f t="shared" si="1"/>
        <v>215</v>
      </c>
      <c r="K55" s="2"/>
      <c r="L55" s="13"/>
      <c r="M55" s="13"/>
      <c r="N55" s="13"/>
      <c r="O55" s="2"/>
      <c r="P55" s="2"/>
      <c r="Q55" s="2"/>
    </row>
    <row r="56" spans="1:17" ht="15.75" customHeight="1" x14ac:dyDescent="0.25">
      <c r="A56" s="8">
        <f t="shared" si="4"/>
        <v>44</v>
      </c>
      <c r="B56" s="12" t="s">
        <v>106</v>
      </c>
      <c r="C56" s="37">
        <v>0</v>
      </c>
      <c r="D56" s="10">
        <v>215</v>
      </c>
      <c r="E56" s="8">
        <f t="shared" si="0"/>
        <v>215</v>
      </c>
      <c r="F56" s="8">
        <f t="shared" si="5"/>
        <v>92</v>
      </c>
      <c r="G56" s="12" t="s">
        <v>107</v>
      </c>
      <c r="H56" s="37">
        <v>0</v>
      </c>
      <c r="I56" s="10">
        <v>215</v>
      </c>
      <c r="J56" s="8">
        <f t="shared" si="1"/>
        <v>215</v>
      </c>
      <c r="K56" s="2"/>
      <c r="L56" s="13"/>
      <c r="M56" s="13"/>
      <c r="N56" s="13"/>
      <c r="O56" s="2"/>
      <c r="P56" s="2"/>
      <c r="Q56" s="2"/>
    </row>
    <row r="57" spans="1:17" ht="15.75" customHeight="1" x14ac:dyDescent="0.25">
      <c r="A57" s="8">
        <f t="shared" si="4"/>
        <v>45</v>
      </c>
      <c r="B57" s="12" t="s">
        <v>108</v>
      </c>
      <c r="C57" s="37">
        <v>0</v>
      </c>
      <c r="D57" s="10">
        <v>215</v>
      </c>
      <c r="E57" s="8">
        <f t="shared" si="0"/>
        <v>215</v>
      </c>
      <c r="F57" s="8">
        <f t="shared" si="5"/>
        <v>93</v>
      </c>
      <c r="G57" s="12" t="s">
        <v>109</v>
      </c>
      <c r="H57" s="37">
        <v>0</v>
      </c>
      <c r="I57" s="10">
        <v>215</v>
      </c>
      <c r="J57" s="8">
        <f t="shared" si="1"/>
        <v>215</v>
      </c>
      <c r="K57" s="2"/>
      <c r="L57" s="14"/>
      <c r="M57" s="13"/>
      <c r="N57" s="15"/>
      <c r="O57" s="2"/>
      <c r="P57" s="2"/>
      <c r="Q57" s="2"/>
    </row>
    <row r="58" spans="1:17" ht="15.75" customHeight="1" x14ac:dyDescent="0.25">
      <c r="A58" s="8">
        <f t="shared" si="4"/>
        <v>46</v>
      </c>
      <c r="B58" s="12" t="s">
        <v>110</v>
      </c>
      <c r="C58" s="37">
        <v>0</v>
      </c>
      <c r="D58" s="10">
        <v>215</v>
      </c>
      <c r="E58" s="8">
        <f t="shared" si="0"/>
        <v>215</v>
      </c>
      <c r="F58" s="8">
        <f t="shared" si="5"/>
        <v>94</v>
      </c>
      <c r="G58" s="12" t="s">
        <v>111</v>
      </c>
      <c r="H58" s="37">
        <v>0</v>
      </c>
      <c r="I58" s="10">
        <v>215</v>
      </c>
      <c r="J58" s="8">
        <f t="shared" si="1"/>
        <v>215</v>
      </c>
      <c r="K58" s="2"/>
      <c r="L58" s="16"/>
      <c r="M58" s="13"/>
      <c r="N58" s="15"/>
      <c r="O58" s="2"/>
      <c r="P58" s="2"/>
      <c r="Q58" s="2"/>
    </row>
    <row r="59" spans="1:17" ht="15.75" customHeight="1" x14ac:dyDescent="0.25">
      <c r="A59" s="17">
        <f t="shared" si="4"/>
        <v>47</v>
      </c>
      <c r="B59" s="18" t="s">
        <v>112</v>
      </c>
      <c r="C59" s="37">
        <v>0</v>
      </c>
      <c r="D59" s="10">
        <v>215</v>
      </c>
      <c r="E59" s="17">
        <f t="shared" si="0"/>
        <v>215</v>
      </c>
      <c r="F59" s="17">
        <f t="shared" si="5"/>
        <v>95</v>
      </c>
      <c r="G59" s="18" t="s">
        <v>113</v>
      </c>
      <c r="H59" s="37">
        <v>0</v>
      </c>
      <c r="I59" s="10">
        <v>215</v>
      </c>
      <c r="J59" s="17">
        <f t="shared" si="1"/>
        <v>215</v>
      </c>
      <c r="K59" s="2"/>
      <c r="L59" s="16"/>
      <c r="M59" s="19"/>
      <c r="N59" s="15"/>
      <c r="O59" s="2"/>
      <c r="P59" s="2"/>
      <c r="Q59" s="2"/>
    </row>
    <row r="60" spans="1:17" ht="15.75" customHeight="1" x14ac:dyDescent="0.25">
      <c r="A60" s="17">
        <f t="shared" si="4"/>
        <v>48</v>
      </c>
      <c r="B60" s="18" t="s">
        <v>114</v>
      </c>
      <c r="C60" s="37">
        <v>0</v>
      </c>
      <c r="D60" s="10">
        <v>215</v>
      </c>
      <c r="E60" s="17">
        <f t="shared" si="0"/>
        <v>215</v>
      </c>
      <c r="F60" s="17">
        <f t="shared" si="5"/>
        <v>96</v>
      </c>
      <c r="G60" s="18" t="s">
        <v>115</v>
      </c>
      <c r="H60" s="37">
        <v>0</v>
      </c>
      <c r="I60" s="10">
        <v>215</v>
      </c>
      <c r="J60" s="17">
        <f t="shared" si="1"/>
        <v>215</v>
      </c>
      <c r="K60" s="2"/>
      <c r="L60" s="16"/>
      <c r="M60" s="19"/>
      <c r="N60" s="2"/>
      <c r="O60" s="2"/>
      <c r="P60" s="2"/>
      <c r="Q60" s="2"/>
    </row>
    <row r="61" spans="1:17" ht="30.75" customHeight="1" x14ac:dyDescent="0.3">
      <c r="A61" s="120" t="s">
        <v>116</v>
      </c>
      <c r="B61" s="121"/>
      <c r="C61" s="121"/>
      <c r="D61" s="122"/>
      <c r="E61" s="123" t="s">
        <v>117</v>
      </c>
      <c r="F61" s="124"/>
      <c r="G61" s="124"/>
      <c r="H61" s="124"/>
      <c r="I61" s="124"/>
      <c r="J61" s="125"/>
      <c r="K61" s="2"/>
      <c r="L61" s="14"/>
      <c r="M61" s="2"/>
      <c r="N61" s="2"/>
      <c r="O61" s="2"/>
      <c r="P61" s="2"/>
      <c r="Q61" s="2"/>
    </row>
    <row r="62" spans="1:17" ht="36" customHeight="1" x14ac:dyDescent="0.25">
      <c r="A62" s="128" t="s">
        <v>130</v>
      </c>
      <c r="B62" s="129"/>
      <c r="C62" s="129"/>
      <c r="D62" s="129"/>
      <c r="E62" s="129"/>
      <c r="F62" s="129"/>
      <c r="G62" s="130"/>
      <c r="H62" s="20" t="s">
        <v>118</v>
      </c>
      <c r="I62" s="20" t="s">
        <v>119</v>
      </c>
      <c r="J62" s="20" t="s">
        <v>120</v>
      </c>
      <c r="K62" s="2"/>
      <c r="L62" s="16"/>
      <c r="M62" s="7"/>
      <c r="N62" s="7"/>
      <c r="O62" s="7"/>
      <c r="P62" s="7"/>
      <c r="Q62" s="7"/>
    </row>
    <row r="63" spans="1:17" ht="22.5" customHeight="1" x14ac:dyDescent="0.25">
      <c r="A63" s="131"/>
      <c r="B63" s="132"/>
      <c r="C63" s="132"/>
      <c r="D63" s="132"/>
      <c r="E63" s="135" t="s">
        <v>163</v>
      </c>
      <c r="F63" s="136"/>
      <c r="G63" s="137"/>
      <c r="H63" s="21">
        <v>0</v>
      </c>
      <c r="I63" s="21">
        <v>4.6920000000000002</v>
      </c>
      <c r="J63" s="21">
        <f>H63+I63</f>
        <v>4.6920000000000002</v>
      </c>
      <c r="K63" s="2"/>
      <c r="L63" s="22">
        <f>964</f>
        <v>964</v>
      </c>
      <c r="M63" s="32">
        <f>L63/1000</f>
        <v>0.96399999999999997</v>
      </c>
      <c r="N63" s="4"/>
      <c r="O63" s="7"/>
      <c r="P63" s="7"/>
      <c r="Q63" s="7"/>
    </row>
    <row r="64" spans="1:17" ht="25.5" customHeight="1" x14ac:dyDescent="0.25">
      <c r="A64" s="133"/>
      <c r="B64" s="134"/>
      <c r="C64" s="134"/>
      <c r="D64" s="134"/>
      <c r="E64" s="138" t="s">
        <v>164</v>
      </c>
      <c r="F64" s="139"/>
      <c r="G64" s="140"/>
      <c r="H64" s="36">
        <f>K81</f>
        <v>0</v>
      </c>
      <c r="I64" s="36">
        <f>L81</f>
        <v>0.96399999999999997</v>
      </c>
      <c r="J64" s="36">
        <f>H64+I64</f>
        <v>0.96399999999999997</v>
      </c>
      <c r="K64" s="2"/>
      <c r="L64" s="24"/>
      <c r="M64" s="24"/>
      <c r="N64" s="4"/>
      <c r="O64" s="7"/>
      <c r="P64" s="7"/>
      <c r="Q64" s="7"/>
    </row>
    <row r="65" spans="1:17" ht="16.5" customHeight="1" x14ac:dyDescent="0.25">
      <c r="A65" s="25"/>
      <c r="B65" s="7" t="s">
        <v>121</v>
      </c>
      <c r="C65" s="7"/>
      <c r="D65" s="7"/>
      <c r="E65" s="7"/>
      <c r="F65" s="7"/>
      <c r="G65" s="7"/>
      <c r="H65" s="7"/>
      <c r="I65" s="7"/>
      <c r="J65" s="26"/>
      <c r="K65" s="2"/>
      <c r="L65" s="4"/>
      <c r="M65" s="4"/>
      <c r="N65" s="4"/>
      <c r="O65" s="23" t="s">
        <v>122</v>
      </c>
      <c r="P65" s="23" t="s">
        <v>123</v>
      </c>
      <c r="Q65" s="7"/>
    </row>
    <row r="66" spans="1:17" ht="31.5" customHeight="1" x14ac:dyDescent="0.25">
      <c r="A66" s="141" t="s">
        <v>165</v>
      </c>
      <c r="B66" s="142"/>
      <c r="C66" s="142"/>
      <c r="D66" s="142"/>
      <c r="E66" s="142"/>
      <c r="F66" s="142"/>
      <c r="G66" s="142"/>
      <c r="H66" s="142"/>
      <c r="I66" s="142"/>
      <c r="J66" s="143"/>
      <c r="K66" s="2" t="s">
        <v>124</v>
      </c>
      <c r="L66" s="24"/>
      <c r="M66" s="27">
        <v>2.5999999999999999E-2</v>
      </c>
      <c r="N66" s="28">
        <v>0.53200000000000003</v>
      </c>
      <c r="O66" s="29">
        <f>M66+N66</f>
        <v>0.55800000000000005</v>
      </c>
      <c r="P66" s="29">
        <f>O66/J63*100</f>
        <v>11.892583120204604</v>
      </c>
      <c r="Q66" s="7"/>
    </row>
    <row r="67" spans="1:17" ht="25.5" customHeight="1" x14ac:dyDescent="0.25">
      <c r="A67" s="30"/>
      <c r="B67" s="31"/>
      <c r="C67" s="31"/>
      <c r="D67" s="31"/>
      <c r="E67" s="31"/>
      <c r="F67" s="31"/>
      <c r="G67" s="31"/>
      <c r="H67" s="144" t="s">
        <v>125</v>
      </c>
      <c r="I67" s="145"/>
      <c r="J67" s="146"/>
      <c r="K67" s="2"/>
      <c r="L67" s="4"/>
      <c r="M67" s="29">
        <f>H63+H64</f>
        <v>0</v>
      </c>
      <c r="N67" s="29">
        <f>I63+I64-N66-(2*0.018)-M66</f>
        <v>5.0620000000000012</v>
      </c>
      <c r="O67" s="7"/>
      <c r="P67" s="7"/>
      <c r="Q67" s="7"/>
    </row>
    <row r="68" spans="1:17" ht="33.75" customHeight="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4"/>
      <c r="M68" s="32">
        <f>M67/24</f>
        <v>0</v>
      </c>
      <c r="N68" s="32">
        <f>N67/24</f>
        <v>0.21091666666666672</v>
      </c>
      <c r="O68" s="23"/>
      <c r="P68" s="32">
        <f>M68+N68</f>
        <v>0.21091666666666672</v>
      </c>
      <c r="Q68" s="7"/>
    </row>
    <row r="69" spans="1:17" ht="15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7"/>
      <c r="M69" s="29">
        <f>M68*1000</f>
        <v>0</v>
      </c>
      <c r="N69" s="29">
        <f>N68*1000</f>
        <v>210.91666666666671</v>
      </c>
      <c r="O69" s="23"/>
      <c r="P69" s="29">
        <f>M69+N69</f>
        <v>210.91666666666671</v>
      </c>
      <c r="Q69" s="7"/>
    </row>
    <row r="70" spans="1:17" ht="15.75" customHeight="1" x14ac:dyDescent="0.25">
      <c r="A70" s="2"/>
      <c r="B70" s="2"/>
      <c r="C70" s="2"/>
      <c r="D70" s="2"/>
      <c r="E70" s="2"/>
      <c r="F70" s="2" t="s">
        <v>124</v>
      </c>
      <c r="G70" s="2"/>
      <c r="H70" s="2"/>
      <c r="I70" s="2"/>
      <c r="J70" s="2"/>
      <c r="K70" s="2"/>
      <c r="L70" s="2"/>
      <c r="M70" s="34"/>
      <c r="N70" s="34"/>
      <c r="O70" s="2"/>
      <c r="P70" s="2"/>
      <c r="Q70" s="2"/>
    </row>
    <row r="71" spans="1:17" ht="15.75" customHeight="1" x14ac:dyDescent="0.25">
      <c r="A71" s="126"/>
      <c r="B71" s="127"/>
      <c r="C71" s="127"/>
      <c r="D71" s="127"/>
      <c r="E71" s="50"/>
      <c r="F71" s="2"/>
      <c r="G71" s="2"/>
      <c r="H71" s="2"/>
      <c r="I71" s="2"/>
      <c r="J71" s="50"/>
      <c r="K71" s="2"/>
      <c r="L71" s="2"/>
      <c r="M71" s="2"/>
      <c r="N71" s="2"/>
      <c r="O71" s="2"/>
      <c r="P71" s="2"/>
      <c r="Q71" s="2"/>
    </row>
    <row r="72" spans="1:17" ht="15.75" customHeight="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</row>
    <row r="73" spans="1:17" ht="15.75" customHeight="1" x14ac:dyDescent="0.25">
      <c r="A73" s="2"/>
      <c r="B73" s="2"/>
      <c r="C73" s="2"/>
      <c r="D73" s="2"/>
      <c r="E73" s="33"/>
      <c r="F73" s="2"/>
      <c r="G73" s="2"/>
      <c r="H73" s="2"/>
      <c r="I73" s="2"/>
      <c r="J73" s="2"/>
      <c r="K73" s="16"/>
      <c r="L73" s="16"/>
      <c r="M73" s="2"/>
      <c r="N73" s="2"/>
      <c r="O73" s="2"/>
      <c r="P73" s="2"/>
      <c r="Q73" s="2"/>
    </row>
    <row r="74" spans="1:17" ht="15.75" customHeight="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16"/>
      <c r="L74" s="16"/>
      <c r="M74" s="2"/>
      <c r="N74" s="2"/>
      <c r="O74" s="2"/>
      <c r="P74" s="2"/>
      <c r="Q74" s="2"/>
    </row>
    <row r="75" spans="1:17" ht="15.7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16"/>
      <c r="L75" s="16"/>
      <c r="M75" s="2"/>
      <c r="N75" s="2"/>
      <c r="O75" s="2"/>
      <c r="P75" s="2"/>
      <c r="Q75" s="2"/>
    </row>
    <row r="76" spans="1:17" ht="15.7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</row>
    <row r="77" spans="1:17" ht="15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 ht="15.7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17" ht="15.7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3" t="s">
        <v>126</v>
      </c>
      <c r="L79" s="23" t="s">
        <v>127</v>
      </c>
      <c r="M79" s="23" t="s">
        <v>128</v>
      </c>
      <c r="N79" s="23" t="s">
        <v>129</v>
      </c>
      <c r="O79" s="2"/>
      <c r="P79" s="2"/>
      <c r="Q79" s="2"/>
    </row>
    <row r="80" spans="1:17" ht="15.7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9">
        <v>0</v>
      </c>
      <c r="L80" s="29">
        <v>1.0844</v>
      </c>
      <c r="M80" s="32">
        <f>K80+L80</f>
        <v>1.0844</v>
      </c>
      <c r="N80" s="32">
        <f>M80-M63</f>
        <v>0.12040000000000006</v>
      </c>
      <c r="O80" s="2"/>
      <c r="P80" s="2"/>
      <c r="Q80" s="2"/>
    </row>
    <row r="81" spans="1:17" ht="15.7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35">
        <v>0</v>
      </c>
      <c r="L81" s="35">
        <f>L80-N80</f>
        <v>0.96399999999999997</v>
      </c>
      <c r="M81" s="32">
        <f>K81+L81</f>
        <v>0.96399999999999997</v>
      </c>
      <c r="N81" s="32">
        <f>N80/2</f>
        <v>6.0200000000000031E-2</v>
      </c>
      <c r="O81" s="2"/>
      <c r="P81" s="2"/>
      <c r="Q81" s="2"/>
    </row>
    <row r="82" spans="1:17" ht="15.7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</row>
    <row r="83" spans="1:17" ht="15.7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1:17" ht="15.7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1:17" ht="15.7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1:17" ht="15.7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1:17" ht="15.7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1:17" ht="15.7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1:17" ht="15.7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1:17" ht="15.7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1:17" ht="15.7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1:17" ht="15.7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1:17" ht="15.7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1:17" ht="15.7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1:17" ht="15.7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1:17" ht="15.7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1:17" ht="15.7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1:17" ht="15.7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1:17" ht="15.7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spans="1:17" ht="15.7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</sheetData>
  <mergeCells count="37">
    <mergeCell ref="L11:L12"/>
    <mergeCell ref="M11:N11"/>
    <mergeCell ref="A61:D61"/>
    <mergeCell ref="E61:J61"/>
    <mergeCell ref="A71:D71"/>
    <mergeCell ref="A62:G62"/>
    <mergeCell ref="A63:D64"/>
    <mergeCell ref="E63:G63"/>
    <mergeCell ref="E64:G64"/>
    <mergeCell ref="A66:J66"/>
    <mergeCell ref="H67:J67"/>
    <mergeCell ref="A9:B9"/>
    <mergeCell ref="C9:J9"/>
    <mergeCell ref="A10:B10"/>
    <mergeCell ref="C10:J10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A6:B6"/>
    <mergeCell ref="C6:J6"/>
    <mergeCell ref="A7:B7"/>
    <mergeCell ref="C7:J7"/>
    <mergeCell ref="A8:B8"/>
    <mergeCell ref="C8:J8"/>
    <mergeCell ref="A1:J1"/>
    <mergeCell ref="A2:J2"/>
    <mergeCell ref="A3:J3"/>
    <mergeCell ref="A4:J4"/>
    <mergeCell ref="A5:B5"/>
    <mergeCell ref="C5:J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0"/>
  <sheetViews>
    <sheetView workbookViewId="0">
      <selection activeCell="L11" sqref="L11:N38"/>
    </sheetView>
  </sheetViews>
  <sheetFormatPr defaultColWidth="14.42578125" defaultRowHeight="15" x14ac:dyDescent="0.25"/>
  <cols>
    <col min="1" max="1" width="10.5703125" style="53" customWidth="1"/>
    <col min="2" max="2" width="18.5703125" style="53" customWidth="1"/>
    <col min="3" max="4" width="12.7109375" style="53" customWidth="1"/>
    <col min="5" max="5" width="14.7109375" style="53" customWidth="1"/>
    <col min="6" max="6" width="12.42578125" style="53" customWidth="1"/>
    <col min="7" max="7" width="15.140625" style="53" customWidth="1"/>
    <col min="8" max="9" width="12.7109375" style="53" customWidth="1"/>
    <col min="10" max="10" width="15" style="53" customWidth="1"/>
    <col min="11" max="11" width="9.140625" style="53" customWidth="1"/>
    <col min="12" max="12" width="13" style="53" customWidth="1"/>
    <col min="13" max="13" width="12.7109375" style="53" customWidth="1"/>
    <col min="14" max="14" width="14.28515625" style="53" customWidth="1"/>
    <col min="15" max="15" width="7.85546875" style="53" customWidth="1"/>
    <col min="16" max="17" width="9.140625" style="53" customWidth="1"/>
    <col min="18" max="16384" width="14.42578125" style="53"/>
  </cols>
  <sheetData>
    <row r="1" spans="1:17" ht="24" x14ac:dyDescent="0.4">
      <c r="A1" s="101" t="s">
        <v>0</v>
      </c>
      <c r="B1" s="102"/>
      <c r="C1" s="102"/>
      <c r="D1" s="102"/>
      <c r="E1" s="102"/>
      <c r="F1" s="102"/>
      <c r="G1" s="102"/>
      <c r="H1" s="102"/>
      <c r="I1" s="102"/>
      <c r="J1" s="103"/>
      <c r="K1" s="1"/>
      <c r="L1" s="2"/>
      <c r="M1" s="2"/>
      <c r="N1" s="2"/>
      <c r="O1" s="3"/>
      <c r="P1" s="4" t="s">
        <v>1</v>
      </c>
      <c r="Q1" s="2"/>
    </row>
    <row r="2" spans="1:17" ht="18.75" x14ac:dyDescent="0.3">
      <c r="A2" s="104" t="s">
        <v>2</v>
      </c>
      <c r="B2" s="102"/>
      <c r="C2" s="102"/>
      <c r="D2" s="102"/>
      <c r="E2" s="102"/>
      <c r="F2" s="102"/>
      <c r="G2" s="102"/>
      <c r="H2" s="102"/>
      <c r="I2" s="102"/>
      <c r="J2" s="103"/>
      <c r="K2" s="2"/>
      <c r="L2" s="2"/>
      <c r="M2" s="2"/>
      <c r="N2" s="2"/>
      <c r="O2" s="5"/>
      <c r="P2" s="4" t="s">
        <v>3</v>
      </c>
      <c r="Q2" s="2"/>
    </row>
    <row r="3" spans="1:17" ht="18.75" customHeight="1" x14ac:dyDescent="0.25">
      <c r="A3" s="105" t="s">
        <v>166</v>
      </c>
      <c r="B3" s="106"/>
      <c r="C3" s="106"/>
      <c r="D3" s="106"/>
      <c r="E3" s="106"/>
      <c r="F3" s="106"/>
      <c r="G3" s="106"/>
      <c r="H3" s="106"/>
      <c r="I3" s="106"/>
      <c r="J3" s="107"/>
      <c r="K3" s="6"/>
      <c r="L3" s="6"/>
      <c r="N3" s="6"/>
      <c r="O3" s="6"/>
      <c r="P3" s="6"/>
      <c r="Q3" s="6"/>
    </row>
    <row r="4" spans="1:17" ht="24" x14ac:dyDescent="0.4">
      <c r="A4" s="101" t="s">
        <v>4</v>
      </c>
      <c r="B4" s="102"/>
      <c r="C4" s="102"/>
      <c r="D4" s="102"/>
      <c r="E4" s="102"/>
      <c r="F4" s="102"/>
      <c r="G4" s="102"/>
      <c r="H4" s="102"/>
      <c r="I4" s="102"/>
      <c r="J4" s="103"/>
      <c r="K4" s="2"/>
      <c r="L4" s="2"/>
      <c r="M4" s="6"/>
      <c r="N4" s="2"/>
      <c r="O4" s="2"/>
      <c r="P4" s="2"/>
      <c r="Q4" s="2"/>
    </row>
    <row r="5" spans="1:17" x14ac:dyDescent="0.25">
      <c r="A5" s="108" t="s">
        <v>5</v>
      </c>
      <c r="B5" s="103"/>
      <c r="C5" s="109" t="s">
        <v>6</v>
      </c>
      <c r="D5" s="102"/>
      <c r="E5" s="102"/>
      <c r="F5" s="102"/>
      <c r="G5" s="102"/>
      <c r="H5" s="102"/>
      <c r="I5" s="102"/>
      <c r="J5" s="103"/>
      <c r="K5" s="2"/>
      <c r="L5" s="2"/>
      <c r="M5" s="2"/>
      <c r="N5" s="2"/>
      <c r="O5" s="2"/>
      <c r="P5" s="2"/>
      <c r="Q5" s="2"/>
    </row>
    <row r="6" spans="1:17" ht="45" customHeight="1" x14ac:dyDescent="0.25">
      <c r="A6" s="110" t="s">
        <v>7</v>
      </c>
      <c r="B6" s="103"/>
      <c r="C6" s="111" t="s">
        <v>8</v>
      </c>
      <c r="D6" s="102"/>
      <c r="E6" s="102"/>
      <c r="F6" s="102"/>
      <c r="G6" s="102"/>
      <c r="H6" s="102"/>
      <c r="I6" s="102"/>
      <c r="J6" s="103"/>
      <c r="K6" s="2"/>
      <c r="L6" s="2"/>
      <c r="M6" s="2"/>
      <c r="N6" s="2"/>
      <c r="O6" s="2"/>
      <c r="P6" s="2"/>
      <c r="Q6" s="2"/>
    </row>
    <row r="7" spans="1:17" x14ac:dyDescent="0.25">
      <c r="A7" s="110" t="s">
        <v>9</v>
      </c>
      <c r="B7" s="103"/>
      <c r="C7" s="112" t="s">
        <v>10</v>
      </c>
      <c r="D7" s="102"/>
      <c r="E7" s="102"/>
      <c r="F7" s="102"/>
      <c r="G7" s="102"/>
      <c r="H7" s="102"/>
      <c r="I7" s="102"/>
      <c r="J7" s="103"/>
      <c r="K7" s="2"/>
      <c r="L7" s="2"/>
      <c r="M7" s="2"/>
      <c r="N7" s="2"/>
      <c r="O7" s="2"/>
      <c r="P7" s="2"/>
      <c r="Q7" s="2"/>
    </row>
    <row r="8" spans="1:17" x14ac:dyDescent="0.25">
      <c r="A8" s="110" t="s">
        <v>11</v>
      </c>
      <c r="B8" s="103"/>
      <c r="C8" s="112" t="s">
        <v>12</v>
      </c>
      <c r="D8" s="102"/>
      <c r="E8" s="102"/>
      <c r="F8" s="102"/>
      <c r="G8" s="102"/>
      <c r="H8" s="102"/>
      <c r="I8" s="102"/>
      <c r="J8" s="103"/>
      <c r="K8" s="2"/>
      <c r="L8" s="2"/>
      <c r="M8" s="2"/>
      <c r="N8" s="2"/>
      <c r="O8" s="2"/>
      <c r="P8" s="2"/>
      <c r="Q8" s="2"/>
    </row>
    <row r="9" spans="1:17" x14ac:dyDescent="0.25">
      <c r="A9" s="113" t="s">
        <v>13</v>
      </c>
      <c r="B9" s="103"/>
      <c r="C9" s="114" t="s">
        <v>167</v>
      </c>
      <c r="D9" s="115"/>
      <c r="E9" s="115"/>
      <c r="F9" s="115"/>
      <c r="G9" s="115"/>
      <c r="H9" s="115"/>
      <c r="I9" s="115"/>
      <c r="J9" s="116"/>
      <c r="K9" s="6"/>
      <c r="L9" s="6"/>
      <c r="M9" s="6"/>
      <c r="N9" s="6"/>
      <c r="O9" s="6"/>
      <c r="P9" s="6"/>
      <c r="Q9" s="6"/>
    </row>
    <row r="10" spans="1:17" x14ac:dyDescent="0.25">
      <c r="A10" s="110" t="s">
        <v>14</v>
      </c>
      <c r="B10" s="103"/>
      <c r="C10" s="114"/>
      <c r="D10" s="115"/>
      <c r="E10" s="115"/>
      <c r="F10" s="115"/>
      <c r="G10" s="115"/>
      <c r="H10" s="115"/>
      <c r="I10" s="115"/>
      <c r="J10" s="116"/>
      <c r="K10" s="2"/>
      <c r="L10" s="2"/>
      <c r="M10" s="2"/>
      <c r="N10" s="2"/>
      <c r="O10" s="2"/>
      <c r="P10" s="2"/>
      <c r="Q10" s="2"/>
    </row>
    <row r="11" spans="1:17" ht="33" customHeight="1" x14ac:dyDescent="0.25">
      <c r="A11" s="117" t="s">
        <v>15</v>
      </c>
      <c r="B11" s="117" t="s">
        <v>16</v>
      </c>
      <c r="C11" s="119" t="s">
        <v>17</v>
      </c>
      <c r="D11" s="119" t="s">
        <v>18</v>
      </c>
      <c r="E11" s="117" t="s">
        <v>19</v>
      </c>
      <c r="F11" s="117" t="s">
        <v>15</v>
      </c>
      <c r="G11" s="117" t="s">
        <v>16</v>
      </c>
      <c r="H11" s="119" t="s">
        <v>17</v>
      </c>
      <c r="I11" s="119" t="s">
        <v>18</v>
      </c>
      <c r="J11" s="117" t="s">
        <v>19</v>
      </c>
      <c r="K11" s="2"/>
      <c r="L11" s="147" t="s">
        <v>16</v>
      </c>
      <c r="M11" s="148" t="s">
        <v>287</v>
      </c>
      <c r="N11" s="148"/>
      <c r="O11" s="2"/>
      <c r="P11" s="2"/>
      <c r="Q11" s="2"/>
    </row>
    <row r="12" spans="1:17" ht="13.5" customHeight="1" x14ac:dyDescent="0.25">
      <c r="A12" s="118"/>
      <c r="B12" s="118"/>
      <c r="C12" s="118"/>
      <c r="D12" s="118"/>
      <c r="E12" s="118"/>
      <c r="F12" s="118"/>
      <c r="G12" s="118"/>
      <c r="H12" s="118"/>
      <c r="I12" s="118"/>
      <c r="J12" s="118"/>
      <c r="K12" s="2"/>
      <c r="L12" s="147"/>
      <c r="M12" s="7" t="s">
        <v>17</v>
      </c>
      <c r="N12" s="2" t="s">
        <v>18</v>
      </c>
      <c r="O12" s="2"/>
      <c r="P12" s="2"/>
      <c r="Q12" s="2"/>
    </row>
    <row r="13" spans="1:17" x14ac:dyDescent="0.25">
      <c r="A13" s="8">
        <v>1</v>
      </c>
      <c r="B13" s="9" t="s">
        <v>20</v>
      </c>
      <c r="C13" s="37">
        <v>0</v>
      </c>
      <c r="D13" s="10">
        <v>215</v>
      </c>
      <c r="E13" s="11">
        <f t="shared" ref="E13:E60" si="0">SUM(C13,D13)</f>
        <v>215</v>
      </c>
      <c r="F13" s="8">
        <v>49</v>
      </c>
      <c r="G13" s="12" t="s">
        <v>21</v>
      </c>
      <c r="H13" s="37">
        <v>0</v>
      </c>
      <c r="I13" s="10">
        <v>215</v>
      </c>
      <c r="J13" s="8">
        <f t="shared" ref="J13:J60" si="1">SUM(H13,I13)</f>
        <v>215</v>
      </c>
      <c r="K13" s="2"/>
      <c r="L13" s="2"/>
      <c r="M13" s="7"/>
      <c r="N13" s="7"/>
      <c r="O13" s="2"/>
      <c r="P13" s="2"/>
      <c r="Q13" s="2"/>
    </row>
    <row r="14" spans="1:17" x14ac:dyDescent="0.25">
      <c r="A14" s="8">
        <f t="shared" ref="A14:A36" si="2">A13+1</f>
        <v>2</v>
      </c>
      <c r="B14" s="9" t="s">
        <v>22</v>
      </c>
      <c r="C14" s="37">
        <v>0</v>
      </c>
      <c r="D14" s="10">
        <v>215</v>
      </c>
      <c r="E14" s="11">
        <f t="shared" si="0"/>
        <v>215</v>
      </c>
      <c r="F14" s="8">
        <f t="shared" ref="F14:F36" si="3">F13+1</f>
        <v>50</v>
      </c>
      <c r="G14" s="12" t="s">
        <v>23</v>
      </c>
      <c r="H14" s="37">
        <v>0</v>
      </c>
      <c r="I14" s="10">
        <v>215</v>
      </c>
      <c r="J14" s="8">
        <f t="shared" si="1"/>
        <v>215</v>
      </c>
      <c r="K14" s="2"/>
      <c r="L14" s="2" t="s">
        <v>20</v>
      </c>
      <c r="M14" s="7">
        <f>AVERAGE(C13:C16)</f>
        <v>0</v>
      </c>
      <c r="N14" s="7">
        <f>AVERAGE(D13:D16)</f>
        <v>215</v>
      </c>
      <c r="O14" s="2"/>
      <c r="P14" s="2"/>
      <c r="Q14" s="2"/>
    </row>
    <row r="15" spans="1:17" x14ac:dyDescent="0.25">
      <c r="A15" s="8">
        <f t="shared" si="2"/>
        <v>3</v>
      </c>
      <c r="B15" s="9" t="s">
        <v>24</v>
      </c>
      <c r="C15" s="37">
        <v>0</v>
      </c>
      <c r="D15" s="10">
        <v>215</v>
      </c>
      <c r="E15" s="11">
        <f t="shared" si="0"/>
        <v>215</v>
      </c>
      <c r="F15" s="8">
        <f t="shared" si="3"/>
        <v>51</v>
      </c>
      <c r="G15" s="12" t="s">
        <v>25</v>
      </c>
      <c r="H15" s="37">
        <v>0</v>
      </c>
      <c r="I15" s="10">
        <v>215</v>
      </c>
      <c r="J15" s="8">
        <f t="shared" si="1"/>
        <v>215</v>
      </c>
      <c r="K15" s="2"/>
      <c r="L15" s="2" t="s">
        <v>28</v>
      </c>
      <c r="M15" s="7">
        <f>AVERAGE(C17:C20)</f>
        <v>0</v>
      </c>
      <c r="N15" s="7">
        <f>AVERAGE(D17:D20)</f>
        <v>215</v>
      </c>
      <c r="O15" s="2"/>
      <c r="P15" s="2"/>
      <c r="Q15" s="2"/>
    </row>
    <row r="16" spans="1:17" x14ac:dyDescent="0.25">
      <c r="A16" s="8">
        <f t="shared" si="2"/>
        <v>4</v>
      </c>
      <c r="B16" s="9" t="s">
        <v>26</v>
      </c>
      <c r="C16" s="37">
        <v>0</v>
      </c>
      <c r="D16" s="10">
        <v>215</v>
      </c>
      <c r="E16" s="11">
        <f t="shared" si="0"/>
        <v>215</v>
      </c>
      <c r="F16" s="8">
        <f t="shared" si="3"/>
        <v>52</v>
      </c>
      <c r="G16" s="12" t="s">
        <v>27</v>
      </c>
      <c r="H16" s="37">
        <v>0</v>
      </c>
      <c r="I16" s="10">
        <v>215</v>
      </c>
      <c r="J16" s="8">
        <f t="shared" si="1"/>
        <v>215</v>
      </c>
      <c r="K16" s="2"/>
      <c r="L16" s="2" t="s">
        <v>36</v>
      </c>
      <c r="M16" s="7">
        <f>AVERAGE(C21:C24)</f>
        <v>0</v>
      </c>
      <c r="N16" s="7">
        <f>AVERAGE(D21:D24)</f>
        <v>215</v>
      </c>
      <c r="O16" s="2"/>
      <c r="P16" s="2"/>
      <c r="Q16" s="2"/>
    </row>
    <row r="17" spans="1:17" x14ac:dyDescent="0.25">
      <c r="A17" s="8">
        <f t="shared" si="2"/>
        <v>5</v>
      </c>
      <c r="B17" s="9" t="s">
        <v>28</v>
      </c>
      <c r="C17" s="37">
        <v>0</v>
      </c>
      <c r="D17" s="10">
        <v>215</v>
      </c>
      <c r="E17" s="11">
        <f t="shared" si="0"/>
        <v>215</v>
      </c>
      <c r="F17" s="8">
        <f t="shared" si="3"/>
        <v>53</v>
      </c>
      <c r="G17" s="12" t="s">
        <v>29</v>
      </c>
      <c r="H17" s="37">
        <v>0</v>
      </c>
      <c r="I17" s="10">
        <v>215</v>
      </c>
      <c r="J17" s="8">
        <f t="shared" si="1"/>
        <v>215</v>
      </c>
      <c r="K17" s="2"/>
      <c r="L17" s="2" t="s">
        <v>44</v>
      </c>
      <c r="M17" s="7">
        <f>AVERAGE(C25:C28)</f>
        <v>0</v>
      </c>
      <c r="N17" s="7">
        <f>AVERAGE(D25:D28)</f>
        <v>215</v>
      </c>
      <c r="O17" s="2"/>
      <c r="P17" s="2"/>
      <c r="Q17" s="2"/>
    </row>
    <row r="18" spans="1:17" x14ac:dyDescent="0.25">
      <c r="A18" s="8">
        <f t="shared" si="2"/>
        <v>6</v>
      </c>
      <c r="B18" s="9" t="s">
        <v>30</v>
      </c>
      <c r="C18" s="37">
        <v>0</v>
      </c>
      <c r="D18" s="10">
        <v>215</v>
      </c>
      <c r="E18" s="11">
        <f t="shared" si="0"/>
        <v>215</v>
      </c>
      <c r="F18" s="8">
        <f t="shared" si="3"/>
        <v>54</v>
      </c>
      <c r="G18" s="12" t="s">
        <v>31</v>
      </c>
      <c r="H18" s="37">
        <v>0</v>
      </c>
      <c r="I18" s="10">
        <v>215</v>
      </c>
      <c r="J18" s="8">
        <f t="shared" si="1"/>
        <v>215</v>
      </c>
      <c r="K18" s="2"/>
      <c r="L18" s="2" t="s">
        <v>52</v>
      </c>
      <c r="M18" s="7">
        <f>AVERAGE(C29:C32)</f>
        <v>0</v>
      </c>
      <c r="N18" s="7">
        <f>AVERAGE(D29:D32)</f>
        <v>215</v>
      </c>
      <c r="O18" s="2"/>
      <c r="P18" s="2"/>
      <c r="Q18" s="2"/>
    </row>
    <row r="19" spans="1:17" x14ac:dyDescent="0.25">
      <c r="A19" s="8">
        <f t="shared" si="2"/>
        <v>7</v>
      </c>
      <c r="B19" s="9" t="s">
        <v>32</v>
      </c>
      <c r="C19" s="37">
        <v>0</v>
      </c>
      <c r="D19" s="10">
        <v>215</v>
      </c>
      <c r="E19" s="11">
        <f t="shared" si="0"/>
        <v>215</v>
      </c>
      <c r="F19" s="8">
        <f t="shared" si="3"/>
        <v>55</v>
      </c>
      <c r="G19" s="12" t="s">
        <v>33</v>
      </c>
      <c r="H19" s="37">
        <v>0</v>
      </c>
      <c r="I19" s="10">
        <v>215</v>
      </c>
      <c r="J19" s="8">
        <f t="shared" si="1"/>
        <v>215</v>
      </c>
      <c r="K19" s="2"/>
      <c r="L19" s="2" t="s">
        <v>60</v>
      </c>
      <c r="M19" s="7">
        <f>AVERAGE(C33:C36)</f>
        <v>0</v>
      </c>
      <c r="N19" s="7">
        <f>AVERAGE(D33:D36)</f>
        <v>215</v>
      </c>
      <c r="O19" s="2"/>
      <c r="P19" s="2"/>
      <c r="Q19" s="2"/>
    </row>
    <row r="20" spans="1:17" x14ac:dyDescent="0.25">
      <c r="A20" s="8">
        <f t="shared" si="2"/>
        <v>8</v>
      </c>
      <c r="B20" s="9" t="s">
        <v>34</v>
      </c>
      <c r="C20" s="37">
        <v>0</v>
      </c>
      <c r="D20" s="10">
        <v>215</v>
      </c>
      <c r="E20" s="11">
        <f t="shared" si="0"/>
        <v>215</v>
      </c>
      <c r="F20" s="8">
        <f t="shared" si="3"/>
        <v>56</v>
      </c>
      <c r="G20" s="12" t="s">
        <v>35</v>
      </c>
      <c r="H20" s="37">
        <v>0</v>
      </c>
      <c r="I20" s="10">
        <v>215</v>
      </c>
      <c r="J20" s="8">
        <f t="shared" si="1"/>
        <v>215</v>
      </c>
      <c r="K20" s="2"/>
      <c r="L20" s="2" t="s">
        <v>68</v>
      </c>
      <c r="M20" s="7">
        <f>AVERAGE(C37:C40)</f>
        <v>0</v>
      </c>
      <c r="N20" s="7">
        <f>AVERAGE(D37:D40)</f>
        <v>215</v>
      </c>
      <c r="O20" s="2"/>
      <c r="P20" s="2"/>
      <c r="Q20" s="2"/>
    </row>
    <row r="21" spans="1:17" ht="15.75" customHeight="1" x14ac:dyDescent="0.25">
      <c r="A21" s="8">
        <f t="shared" si="2"/>
        <v>9</v>
      </c>
      <c r="B21" s="9" t="s">
        <v>36</v>
      </c>
      <c r="C21" s="37">
        <v>0</v>
      </c>
      <c r="D21" s="10">
        <v>215</v>
      </c>
      <c r="E21" s="11">
        <f t="shared" si="0"/>
        <v>215</v>
      </c>
      <c r="F21" s="8">
        <f t="shared" si="3"/>
        <v>57</v>
      </c>
      <c r="G21" s="12" t="s">
        <v>37</v>
      </c>
      <c r="H21" s="37">
        <v>0</v>
      </c>
      <c r="I21" s="10">
        <v>215</v>
      </c>
      <c r="J21" s="8">
        <f t="shared" si="1"/>
        <v>215</v>
      </c>
      <c r="K21" s="2"/>
      <c r="L21" s="2" t="s">
        <v>76</v>
      </c>
      <c r="M21" s="7">
        <f>AVERAGE(C41:C44)</f>
        <v>0</v>
      </c>
      <c r="N21" s="7">
        <f>AVERAGE(D41:D44)</f>
        <v>215</v>
      </c>
      <c r="O21" s="2"/>
      <c r="P21" s="2"/>
      <c r="Q21" s="2"/>
    </row>
    <row r="22" spans="1:17" ht="15.75" customHeight="1" x14ac:dyDescent="0.25">
      <c r="A22" s="8">
        <f t="shared" si="2"/>
        <v>10</v>
      </c>
      <c r="B22" s="9" t="s">
        <v>38</v>
      </c>
      <c r="C22" s="37">
        <v>0</v>
      </c>
      <c r="D22" s="10">
        <v>215</v>
      </c>
      <c r="E22" s="11">
        <f t="shared" si="0"/>
        <v>215</v>
      </c>
      <c r="F22" s="8">
        <f t="shared" si="3"/>
        <v>58</v>
      </c>
      <c r="G22" s="12" t="s">
        <v>39</v>
      </c>
      <c r="H22" s="37">
        <v>0</v>
      </c>
      <c r="I22" s="10">
        <v>215</v>
      </c>
      <c r="J22" s="8">
        <f t="shared" si="1"/>
        <v>215</v>
      </c>
      <c r="K22" s="2"/>
      <c r="L22" s="2" t="s">
        <v>84</v>
      </c>
      <c r="M22" s="7">
        <f>AVERAGE(C45:C48)</f>
        <v>0</v>
      </c>
      <c r="N22" s="7">
        <f>AVERAGE(D45:D48)</f>
        <v>215</v>
      </c>
      <c r="O22" s="2"/>
      <c r="P22" s="2"/>
      <c r="Q22" s="2"/>
    </row>
    <row r="23" spans="1:17" ht="15.75" customHeight="1" x14ac:dyDescent="0.25">
      <c r="A23" s="8">
        <f t="shared" si="2"/>
        <v>11</v>
      </c>
      <c r="B23" s="9" t="s">
        <v>40</v>
      </c>
      <c r="C23" s="37">
        <v>0</v>
      </c>
      <c r="D23" s="10">
        <v>215</v>
      </c>
      <c r="E23" s="11">
        <f t="shared" si="0"/>
        <v>215</v>
      </c>
      <c r="F23" s="8">
        <f t="shared" si="3"/>
        <v>59</v>
      </c>
      <c r="G23" s="12" t="s">
        <v>41</v>
      </c>
      <c r="H23" s="37">
        <v>0</v>
      </c>
      <c r="I23" s="10">
        <v>215</v>
      </c>
      <c r="J23" s="8">
        <f t="shared" si="1"/>
        <v>215</v>
      </c>
      <c r="K23" s="2"/>
      <c r="L23" s="2" t="s">
        <v>92</v>
      </c>
      <c r="M23" s="7">
        <f>AVERAGE(C49:C52)</f>
        <v>0</v>
      </c>
      <c r="N23" s="7">
        <f>AVERAGE(D49:D52)</f>
        <v>215</v>
      </c>
      <c r="O23" s="2"/>
      <c r="P23" s="2"/>
      <c r="Q23" s="2"/>
    </row>
    <row r="24" spans="1:17" ht="15.75" customHeight="1" x14ac:dyDescent="0.25">
      <c r="A24" s="8">
        <f t="shared" si="2"/>
        <v>12</v>
      </c>
      <c r="B24" s="9" t="s">
        <v>42</v>
      </c>
      <c r="C24" s="37">
        <v>0</v>
      </c>
      <c r="D24" s="10">
        <v>215</v>
      </c>
      <c r="E24" s="11">
        <f t="shared" si="0"/>
        <v>215</v>
      </c>
      <c r="F24" s="8">
        <f t="shared" si="3"/>
        <v>60</v>
      </c>
      <c r="G24" s="12" t="s">
        <v>43</v>
      </c>
      <c r="H24" s="37">
        <v>0</v>
      </c>
      <c r="I24" s="10">
        <v>215</v>
      </c>
      <c r="J24" s="8">
        <f t="shared" si="1"/>
        <v>215</v>
      </c>
      <c r="K24" s="2"/>
      <c r="L24" s="13" t="s">
        <v>100</v>
      </c>
      <c r="M24" s="7">
        <f>AVERAGE(C53:C56)</f>
        <v>0</v>
      </c>
      <c r="N24" s="7">
        <f>AVERAGE(D53:D56)</f>
        <v>215</v>
      </c>
      <c r="O24" s="2"/>
      <c r="P24" s="2"/>
      <c r="Q24" s="2"/>
    </row>
    <row r="25" spans="1:17" ht="15.75" customHeight="1" x14ac:dyDescent="0.25">
      <c r="A25" s="8">
        <f t="shared" si="2"/>
        <v>13</v>
      </c>
      <c r="B25" s="9" t="s">
        <v>44</v>
      </c>
      <c r="C25" s="37">
        <v>0</v>
      </c>
      <c r="D25" s="10">
        <v>215</v>
      </c>
      <c r="E25" s="11">
        <f t="shared" si="0"/>
        <v>215</v>
      </c>
      <c r="F25" s="8">
        <f t="shared" si="3"/>
        <v>61</v>
      </c>
      <c r="G25" s="12" t="s">
        <v>45</v>
      </c>
      <c r="H25" s="37">
        <v>0</v>
      </c>
      <c r="I25" s="10">
        <v>215</v>
      </c>
      <c r="J25" s="8">
        <f t="shared" si="1"/>
        <v>215</v>
      </c>
      <c r="K25" s="2"/>
      <c r="L25" s="16" t="s">
        <v>108</v>
      </c>
      <c r="M25" s="7">
        <f>AVERAGE(C57:C60)</f>
        <v>0</v>
      </c>
      <c r="N25" s="7">
        <f>AVERAGE(D57:D60)</f>
        <v>215</v>
      </c>
      <c r="O25" s="2"/>
      <c r="P25" s="2"/>
      <c r="Q25" s="2"/>
    </row>
    <row r="26" spans="1:17" ht="15.75" customHeight="1" x14ac:dyDescent="0.25">
      <c r="A26" s="8">
        <f t="shared" si="2"/>
        <v>14</v>
      </c>
      <c r="B26" s="9" t="s">
        <v>46</v>
      </c>
      <c r="C26" s="37">
        <v>0</v>
      </c>
      <c r="D26" s="10">
        <v>215</v>
      </c>
      <c r="E26" s="11">
        <f t="shared" si="0"/>
        <v>215</v>
      </c>
      <c r="F26" s="8">
        <f t="shared" si="3"/>
        <v>62</v>
      </c>
      <c r="G26" s="12" t="s">
        <v>47</v>
      </c>
      <c r="H26" s="37">
        <v>0</v>
      </c>
      <c r="I26" s="10">
        <v>215</v>
      </c>
      <c r="J26" s="8">
        <f t="shared" si="1"/>
        <v>215</v>
      </c>
      <c r="K26" s="2"/>
      <c r="L26" s="16" t="s">
        <v>21</v>
      </c>
      <c r="M26" s="7">
        <f>AVERAGE(H13:H16)</f>
        <v>0</v>
      </c>
      <c r="N26" s="7">
        <f>AVERAGE(I13:I16)</f>
        <v>215</v>
      </c>
      <c r="O26" s="2"/>
      <c r="P26" s="2"/>
      <c r="Q26" s="2"/>
    </row>
    <row r="27" spans="1:17" ht="15.75" customHeight="1" x14ac:dyDescent="0.25">
      <c r="A27" s="8">
        <f t="shared" si="2"/>
        <v>15</v>
      </c>
      <c r="B27" s="9" t="s">
        <v>48</v>
      </c>
      <c r="C27" s="37">
        <v>0</v>
      </c>
      <c r="D27" s="10">
        <v>215</v>
      </c>
      <c r="E27" s="11">
        <f t="shared" si="0"/>
        <v>215</v>
      </c>
      <c r="F27" s="8">
        <f t="shared" si="3"/>
        <v>63</v>
      </c>
      <c r="G27" s="12" t="s">
        <v>49</v>
      </c>
      <c r="H27" s="37">
        <v>0</v>
      </c>
      <c r="I27" s="10">
        <v>215</v>
      </c>
      <c r="J27" s="8">
        <f t="shared" si="1"/>
        <v>215</v>
      </c>
      <c r="K27" s="2"/>
      <c r="L27" s="24" t="s">
        <v>29</v>
      </c>
      <c r="M27" s="7">
        <f>AVERAGE(H17:H20)</f>
        <v>0</v>
      </c>
      <c r="N27" s="7">
        <f>AVERAGE(I17:I20)</f>
        <v>215</v>
      </c>
      <c r="O27" s="2"/>
      <c r="P27" s="2"/>
      <c r="Q27" s="2"/>
    </row>
    <row r="28" spans="1:17" ht="15.75" customHeight="1" x14ac:dyDescent="0.25">
      <c r="A28" s="8">
        <f t="shared" si="2"/>
        <v>16</v>
      </c>
      <c r="B28" s="9" t="s">
        <v>50</v>
      </c>
      <c r="C28" s="37">
        <v>0</v>
      </c>
      <c r="D28" s="10">
        <v>215</v>
      </c>
      <c r="E28" s="11">
        <f t="shared" si="0"/>
        <v>215</v>
      </c>
      <c r="F28" s="8">
        <f t="shared" si="3"/>
        <v>64</v>
      </c>
      <c r="G28" s="12" t="s">
        <v>51</v>
      </c>
      <c r="H28" s="37">
        <v>0</v>
      </c>
      <c r="I28" s="10">
        <v>215</v>
      </c>
      <c r="J28" s="8">
        <f t="shared" si="1"/>
        <v>215</v>
      </c>
      <c r="K28" s="2"/>
      <c r="L28" s="2" t="s">
        <v>37</v>
      </c>
      <c r="M28" s="7">
        <f>AVERAGE(H21:H24)</f>
        <v>0</v>
      </c>
      <c r="N28" s="7">
        <f>AVERAGE(I21:I24)</f>
        <v>215</v>
      </c>
      <c r="O28" s="2"/>
      <c r="P28" s="2"/>
      <c r="Q28" s="2"/>
    </row>
    <row r="29" spans="1:17" ht="15.75" customHeight="1" x14ac:dyDescent="0.25">
      <c r="A29" s="8">
        <f t="shared" si="2"/>
        <v>17</v>
      </c>
      <c r="B29" s="9" t="s">
        <v>52</v>
      </c>
      <c r="C29" s="37">
        <v>0</v>
      </c>
      <c r="D29" s="10">
        <v>215</v>
      </c>
      <c r="E29" s="11">
        <f t="shared" si="0"/>
        <v>215</v>
      </c>
      <c r="F29" s="8">
        <f t="shared" si="3"/>
        <v>65</v>
      </c>
      <c r="G29" s="12" t="s">
        <v>53</v>
      </c>
      <c r="H29" s="37">
        <v>0</v>
      </c>
      <c r="I29" s="10">
        <v>215</v>
      </c>
      <c r="J29" s="8">
        <f t="shared" si="1"/>
        <v>215</v>
      </c>
      <c r="K29" s="2"/>
      <c r="L29" s="2" t="s">
        <v>45</v>
      </c>
      <c r="M29" s="7">
        <f>AVERAGE(H25:H28)</f>
        <v>0</v>
      </c>
      <c r="N29" s="7">
        <f>AVERAGE(I25:I28)</f>
        <v>215</v>
      </c>
      <c r="O29" s="2"/>
      <c r="P29" s="2"/>
      <c r="Q29" s="2"/>
    </row>
    <row r="30" spans="1:17" ht="15.75" customHeight="1" x14ac:dyDescent="0.25">
      <c r="A30" s="8">
        <f t="shared" si="2"/>
        <v>18</v>
      </c>
      <c r="B30" s="9" t="s">
        <v>54</v>
      </c>
      <c r="C30" s="37">
        <v>0</v>
      </c>
      <c r="D30" s="10">
        <v>215</v>
      </c>
      <c r="E30" s="11">
        <f t="shared" si="0"/>
        <v>215</v>
      </c>
      <c r="F30" s="8">
        <f t="shared" si="3"/>
        <v>66</v>
      </c>
      <c r="G30" s="12" t="s">
        <v>55</v>
      </c>
      <c r="H30" s="37">
        <v>0</v>
      </c>
      <c r="I30" s="10">
        <v>215</v>
      </c>
      <c r="J30" s="8">
        <f t="shared" si="1"/>
        <v>215</v>
      </c>
      <c r="K30" s="2"/>
      <c r="L30" s="2" t="s">
        <v>53</v>
      </c>
      <c r="M30" s="7">
        <f>AVERAGE(H29:H32)</f>
        <v>0</v>
      </c>
      <c r="N30" s="7">
        <f>AVERAGE(I29:I32)</f>
        <v>215</v>
      </c>
      <c r="O30" s="2"/>
      <c r="P30" s="2"/>
      <c r="Q30" s="2"/>
    </row>
    <row r="31" spans="1:17" ht="15.75" customHeight="1" x14ac:dyDescent="0.25">
      <c r="A31" s="8">
        <f t="shared" si="2"/>
        <v>19</v>
      </c>
      <c r="B31" s="9" t="s">
        <v>56</v>
      </c>
      <c r="C31" s="37">
        <v>0</v>
      </c>
      <c r="D31" s="10">
        <v>215</v>
      </c>
      <c r="E31" s="11">
        <f t="shared" si="0"/>
        <v>215</v>
      </c>
      <c r="F31" s="8">
        <f t="shared" si="3"/>
        <v>67</v>
      </c>
      <c r="G31" s="12" t="s">
        <v>57</v>
      </c>
      <c r="H31" s="37">
        <v>0</v>
      </c>
      <c r="I31" s="10">
        <v>215</v>
      </c>
      <c r="J31" s="8">
        <f t="shared" si="1"/>
        <v>215</v>
      </c>
      <c r="K31" s="2"/>
      <c r="L31" s="2" t="s">
        <v>61</v>
      </c>
      <c r="M31" s="7">
        <f>AVERAGE(H33:H36)</f>
        <v>0</v>
      </c>
      <c r="N31" s="7">
        <f>AVERAGE(I33:I36)</f>
        <v>215</v>
      </c>
      <c r="O31" s="2"/>
      <c r="P31" s="2"/>
      <c r="Q31" s="2"/>
    </row>
    <row r="32" spans="1:17" ht="15.75" customHeight="1" x14ac:dyDescent="0.25">
      <c r="A32" s="8">
        <f t="shared" si="2"/>
        <v>20</v>
      </c>
      <c r="B32" s="9" t="s">
        <v>58</v>
      </c>
      <c r="C32" s="37">
        <v>0</v>
      </c>
      <c r="D32" s="10">
        <v>215</v>
      </c>
      <c r="E32" s="11">
        <f t="shared" si="0"/>
        <v>215</v>
      </c>
      <c r="F32" s="8">
        <f t="shared" si="3"/>
        <v>68</v>
      </c>
      <c r="G32" s="12" t="s">
        <v>59</v>
      </c>
      <c r="H32" s="37">
        <v>0</v>
      </c>
      <c r="I32" s="10">
        <v>215</v>
      </c>
      <c r="J32" s="8">
        <f t="shared" si="1"/>
        <v>215</v>
      </c>
      <c r="K32" s="2"/>
      <c r="L32" s="2" t="s">
        <v>69</v>
      </c>
      <c r="M32" s="7">
        <f>AVERAGE(H37:H40)</f>
        <v>0</v>
      </c>
      <c r="N32" s="7">
        <f>AVERAGE(I37:I40)</f>
        <v>215</v>
      </c>
      <c r="O32" s="2"/>
      <c r="P32" s="2"/>
      <c r="Q32" s="2"/>
    </row>
    <row r="33" spans="1:17" ht="15.75" customHeight="1" x14ac:dyDescent="0.25">
      <c r="A33" s="8">
        <f t="shared" si="2"/>
        <v>21</v>
      </c>
      <c r="B33" s="9" t="s">
        <v>60</v>
      </c>
      <c r="C33" s="37">
        <v>0</v>
      </c>
      <c r="D33" s="10">
        <v>215</v>
      </c>
      <c r="E33" s="11">
        <f t="shared" si="0"/>
        <v>215</v>
      </c>
      <c r="F33" s="8">
        <f t="shared" si="3"/>
        <v>69</v>
      </c>
      <c r="G33" s="12" t="s">
        <v>61</v>
      </c>
      <c r="H33" s="37">
        <v>0</v>
      </c>
      <c r="I33" s="10">
        <v>215</v>
      </c>
      <c r="J33" s="8">
        <f t="shared" si="1"/>
        <v>215</v>
      </c>
      <c r="K33" s="2"/>
      <c r="L33" s="2" t="s">
        <v>77</v>
      </c>
      <c r="M33" s="7">
        <f>AVERAGE(H41:H44)</f>
        <v>0</v>
      </c>
      <c r="N33" s="7">
        <f>AVERAGE(I41:I44)</f>
        <v>215</v>
      </c>
      <c r="O33" s="2"/>
      <c r="P33" s="2"/>
      <c r="Q33" s="2"/>
    </row>
    <row r="34" spans="1:17" ht="15.75" customHeight="1" x14ac:dyDescent="0.25">
      <c r="A34" s="8">
        <f t="shared" si="2"/>
        <v>22</v>
      </c>
      <c r="B34" s="9" t="s">
        <v>62</v>
      </c>
      <c r="C34" s="37">
        <v>0</v>
      </c>
      <c r="D34" s="10">
        <v>215</v>
      </c>
      <c r="E34" s="11">
        <f t="shared" si="0"/>
        <v>215</v>
      </c>
      <c r="F34" s="8">
        <f t="shared" si="3"/>
        <v>70</v>
      </c>
      <c r="G34" s="12" t="s">
        <v>63</v>
      </c>
      <c r="H34" s="37">
        <v>0</v>
      </c>
      <c r="I34" s="10">
        <v>215</v>
      </c>
      <c r="J34" s="8">
        <f t="shared" si="1"/>
        <v>215</v>
      </c>
      <c r="K34" s="2"/>
      <c r="L34" s="2" t="s">
        <v>85</v>
      </c>
      <c r="M34" s="7">
        <f>AVERAGE(H45:H48)</f>
        <v>0</v>
      </c>
      <c r="N34" s="7">
        <f>AVERAGE(I45:I48)</f>
        <v>215</v>
      </c>
      <c r="O34" s="2"/>
      <c r="P34" s="2"/>
      <c r="Q34" s="2"/>
    </row>
    <row r="35" spans="1:17" ht="15.75" customHeight="1" x14ac:dyDescent="0.25">
      <c r="A35" s="8">
        <f t="shared" si="2"/>
        <v>23</v>
      </c>
      <c r="B35" s="9" t="s">
        <v>64</v>
      </c>
      <c r="C35" s="37">
        <v>0</v>
      </c>
      <c r="D35" s="10">
        <v>215</v>
      </c>
      <c r="E35" s="11">
        <f t="shared" si="0"/>
        <v>215</v>
      </c>
      <c r="F35" s="8">
        <f t="shared" si="3"/>
        <v>71</v>
      </c>
      <c r="G35" s="12" t="s">
        <v>65</v>
      </c>
      <c r="H35" s="37">
        <v>0</v>
      </c>
      <c r="I35" s="10">
        <v>215</v>
      </c>
      <c r="J35" s="8">
        <f t="shared" si="1"/>
        <v>215</v>
      </c>
      <c r="K35" s="2"/>
      <c r="L35" s="2" t="s">
        <v>93</v>
      </c>
      <c r="M35" s="7">
        <f>AVERAGE(H49:H52)</f>
        <v>0</v>
      </c>
      <c r="N35" s="7">
        <f>AVERAGE(I49:I52)</f>
        <v>215</v>
      </c>
      <c r="O35" s="2"/>
      <c r="P35" s="2"/>
      <c r="Q35" s="2"/>
    </row>
    <row r="36" spans="1:17" ht="15.75" customHeight="1" x14ac:dyDescent="0.25">
      <c r="A36" s="8">
        <f t="shared" si="2"/>
        <v>24</v>
      </c>
      <c r="B36" s="9" t="s">
        <v>66</v>
      </c>
      <c r="C36" s="37">
        <v>0</v>
      </c>
      <c r="D36" s="10">
        <v>215</v>
      </c>
      <c r="E36" s="11">
        <f t="shared" si="0"/>
        <v>215</v>
      </c>
      <c r="F36" s="8">
        <f t="shared" si="3"/>
        <v>72</v>
      </c>
      <c r="G36" s="12" t="s">
        <v>67</v>
      </c>
      <c r="H36" s="37">
        <v>0</v>
      </c>
      <c r="I36" s="10">
        <v>215</v>
      </c>
      <c r="J36" s="8">
        <f t="shared" si="1"/>
        <v>215</v>
      </c>
      <c r="K36" s="2"/>
      <c r="L36" s="100" t="s">
        <v>101</v>
      </c>
      <c r="M36" s="7">
        <f>AVERAGE(H53:H56)</f>
        <v>0</v>
      </c>
      <c r="N36" s="7">
        <f>AVERAGE(I53:I56)</f>
        <v>215</v>
      </c>
      <c r="O36" s="2"/>
      <c r="P36" s="2"/>
      <c r="Q36" s="2"/>
    </row>
    <row r="37" spans="1:17" ht="15.75" customHeight="1" x14ac:dyDescent="0.25">
      <c r="A37" s="8">
        <v>25</v>
      </c>
      <c r="B37" s="9" t="s">
        <v>68</v>
      </c>
      <c r="C37" s="37">
        <v>0</v>
      </c>
      <c r="D37" s="10">
        <v>215</v>
      </c>
      <c r="E37" s="11">
        <f t="shared" si="0"/>
        <v>215</v>
      </c>
      <c r="F37" s="8">
        <v>73</v>
      </c>
      <c r="G37" s="12" t="s">
        <v>69</v>
      </c>
      <c r="H37" s="37">
        <v>0</v>
      </c>
      <c r="I37" s="10">
        <v>215</v>
      </c>
      <c r="J37" s="8">
        <f t="shared" si="1"/>
        <v>215</v>
      </c>
      <c r="K37" s="2"/>
      <c r="L37" s="100" t="s">
        <v>109</v>
      </c>
      <c r="M37" s="7">
        <f>AVERAGE(H57:H60)</f>
        <v>0</v>
      </c>
      <c r="N37" s="7">
        <f>AVERAGE(I57:I60)</f>
        <v>215</v>
      </c>
      <c r="O37" s="2"/>
      <c r="P37" s="2"/>
      <c r="Q37" s="2"/>
    </row>
    <row r="38" spans="1:17" ht="15.75" customHeight="1" x14ac:dyDescent="0.25">
      <c r="A38" s="8">
        <f t="shared" ref="A38:A60" si="4">A37+1</f>
        <v>26</v>
      </c>
      <c r="B38" s="9" t="s">
        <v>70</v>
      </c>
      <c r="C38" s="37">
        <v>0</v>
      </c>
      <c r="D38" s="10">
        <v>215</v>
      </c>
      <c r="E38" s="8">
        <f t="shared" si="0"/>
        <v>215</v>
      </c>
      <c r="F38" s="8">
        <f t="shared" ref="F38:F60" si="5">F37+1</f>
        <v>74</v>
      </c>
      <c r="G38" s="12" t="s">
        <v>71</v>
      </c>
      <c r="H38" s="37">
        <v>0</v>
      </c>
      <c r="I38" s="10">
        <v>215</v>
      </c>
      <c r="J38" s="8">
        <f t="shared" si="1"/>
        <v>215</v>
      </c>
      <c r="K38" s="2"/>
      <c r="L38" s="100" t="s">
        <v>288</v>
      </c>
      <c r="M38" s="100">
        <f>AVERAGE(M14:M37)</f>
        <v>0</v>
      </c>
      <c r="N38" s="100">
        <f>AVERAGE(N14:N37)</f>
        <v>215</v>
      </c>
      <c r="O38" s="2"/>
      <c r="P38" s="2"/>
      <c r="Q38" s="2"/>
    </row>
    <row r="39" spans="1:17" ht="15.75" customHeight="1" x14ac:dyDescent="0.25">
      <c r="A39" s="8">
        <f t="shared" si="4"/>
        <v>27</v>
      </c>
      <c r="B39" s="9" t="s">
        <v>72</v>
      </c>
      <c r="C39" s="37">
        <v>0</v>
      </c>
      <c r="D39" s="10">
        <v>215</v>
      </c>
      <c r="E39" s="8">
        <f t="shared" si="0"/>
        <v>215</v>
      </c>
      <c r="F39" s="8">
        <f t="shared" si="5"/>
        <v>75</v>
      </c>
      <c r="G39" s="12" t="s">
        <v>73</v>
      </c>
      <c r="H39" s="37">
        <v>0</v>
      </c>
      <c r="I39" s="10">
        <v>215</v>
      </c>
      <c r="J39" s="8">
        <f t="shared" si="1"/>
        <v>215</v>
      </c>
      <c r="K39" s="2"/>
      <c r="L39" s="2"/>
      <c r="M39" s="2"/>
      <c r="N39" s="2"/>
      <c r="O39" s="2"/>
      <c r="P39" s="2"/>
      <c r="Q39" s="2"/>
    </row>
    <row r="40" spans="1:17" ht="15.75" customHeight="1" x14ac:dyDescent="0.25">
      <c r="A40" s="8">
        <f t="shared" si="4"/>
        <v>28</v>
      </c>
      <c r="B40" s="9" t="s">
        <v>74</v>
      </c>
      <c r="C40" s="37">
        <v>0</v>
      </c>
      <c r="D40" s="10">
        <v>215</v>
      </c>
      <c r="E40" s="8">
        <f t="shared" si="0"/>
        <v>215</v>
      </c>
      <c r="F40" s="8">
        <f t="shared" si="5"/>
        <v>76</v>
      </c>
      <c r="G40" s="12" t="s">
        <v>75</v>
      </c>
      <c r="H40" s="37">
        <v>0</v>
      </c>
      <c r="I40" s="10">
        <v>215</v>
      </c>
      <c r="J40" s="8">
        <f t="shared" si="1"/>
        <v>215</v>
      </c>
      <c r="K40" s="2"/>
      <c r="L40" s="2"/>
      <c r="M40" s="2"/>
      <c r="N40" s="2"/>
      <c r="O40" s="2"/>
      <c r="P40" s="2"/>
      <c r="Q40" s="2"/>
    </row>
    <row r="41" spans="1:17" ht="15.75" customHeight="1" x14ac:dyDescent="0.25">
      <c r="A41" s="8">
        <f t="shared" si="4"/>
        <v>29</v>
      </c>
      <c r="B41" s="9" t="s">
        <v>76</v>
      </c>
      <c r="C41" s="37">
        <v>0</v>
      </c>
      <c r="D41" s="10">
        <v>215</v>
      </c>
      <c r="E41" s="8">
        <f t="shared" si="0"/>
        <v>215</v>
      </c>
      <c r="F41" s="8">
        <f t="shared" si="5"/>
        <v>77</v>
      </c>
      <c r="G41" s="12" t="s">
        <v>77</v>
      </c>
      <c r="H41" s="37">
        <v>0</v>
      </c>
      <c r="I41" s="10">
        <v>215</v>
      </c>
      <c r="J41" s="8">
        <f t="shared" si="1"/>
        <v>215</v>
      </c>
      <c r="K41" s="2"/>
      <c r="L41" s="2"/>
      <c r="M41" s="2"/>
      <c r="N41" s="2"/>
      <c r="O41" s="2"/>
      <c r="P41" s="2"/>
      <c r="Q41" s="2"/>
    </row>
    <row r="42" spans="1:17" ht="15.75" customHeight="1" x14ac:dyDescent="0.25">
      <c r="A42" s="8">
        <f t="shared" si="4"/>
        <v>30</v>
      </c>
      <c r="B42" s="9" t="s">
        <v>78</v>
      </c>
      <c r="C42" s="37">
        <v>0</v>
      </c>
      <c r="D42" s="10">
        <v>215</v>
      </c>
      <c r="E42" s="8">
        <f t="shared" si="0"/>
        <v>215</v>
      </c>
      <c r="F42" s="8">
        <f t="shared" si="5"/>
        <v>78</v>
      </c>
      <c r="G42" s="12" t="s">
        <v>79</v>
      </c>
      <c r="H42" s="37">
        <v>0</v>
      </c>
      <c r="I42" s="10">
        <v>215</v>
      </c>
      <c r="J42" s="8">
        <f t="shared" si="1"/>
        <v>215</v>
      </c>
      <c r="K42" s="2"/>
      <c r="L42" s="2"/>
      <c r="M42" s="2"/>
      <c r="N42" s="2"/>
      <c r="O42" s="2"/>
      <c r="P42" s="2"/>
      <c r="Q42" s="2"/>
    </row>
    <row r="43" spans="1:17" ht="15.75" customHeight="1" x14ac:dyDescent="0.25">
      <c r="A43" s="8">
        <f t="shared" si="4"/>
        <v>31</v>
      </c>
      <c r="B43" s="9" t="s">
        <v>80</v>
      </c>
      <c r="C43" s="37">
        <v>0</v>
      </c>
      <c r="D43" s="10">
        <v>215</v>
      </c>
      <c r="E43" s="8">
        <f t="shared" si="0"/>
        <v>215</v>
      </c>
      <c r="F43" s="8">
        <f t="shared" si="5"/>
        <v>79</v>
      </c>
      <c r="G43" s="12" t="s">
        <v>81</v>
      </c>
      <c r="H43" s="37">
        <v>0</v>
      </c>
      <c r="I43" s="10">
        <v>215</v>
      </c>
      <c r="J43" s="8">
        <f t="shared" si="1"/>
        <v>215</v>
      </c>
      <c r="K43" s="2"/>
      <c r="L43" s="2"/>
      <c r="M43" s="2"/>
      <c r="N43" s="2"/>
      <c r="O43" s="2"/>
      <c r="P43" s="2"/>
      <c r="Q43" s="2"/>
    </row>
    <row r="44" spans="1:17" ht="15.75" customHeight="1" x14ac:dyDescent="0.25">
      <c r="A44" s="8">
        <f t="shared" si="4"/>
        <v>32</v>
      </c>
      <c r="B44" s="9" t="s">
        <v>82</v>
      </c>
      <c r="C44" s="37">
        <v>0</v>
      </c>
      <c r="D44" s="10">
        <v>215</v>
      </c>
      <c r="E44" s="8">
        <f t="shared" si="0"/>
        <v>215</v>
      </c>
      <c r="F44" s="8">
        <f t="shared" si="5"/>
        <v>80</v>
      </c>
      <c r="G44" s="12" t="s">
        <v>83</v>
      </c>
      <c r="H44" s="37">
        <v>0</v>
      </c>
      <c r="I44" s="10">
        <v>215</v>
      </c>
      <c r="J44" s="8">
        <f t="shared" si="1"/>
        <v>215</v>
      </c>
      <c r="K44" s="2"/>
      <c r="L44" s="2"/>
      <c r="M44" s="2"/>
      <c r="N44" s="2"/>
      <c r="O44" s="2"/>
      <c r="P44" s="2"/>
      <c r="Q44" s="2"/>
    </row>
    <row r="45" spans="1:17" ht="15.75" customHeight="1" x14ac:dyDescent="0.25">
      <c r="A45" s="8">
        <f t="shared" si="4"/>
        <v>33</v>
      </c>
      <c r="B45" s="9" t="s">
        <v>84</v>
      </c>
      <c r="C45" s="37">
        <v>0</v>
      </c>
      <c r="D45" s="10">
        <v>215</v>
      </c>
      <c r="E45" s="8">
        <f t="shared" si="0"/>
        <v>215</v>
      </c>
      <c r="F45" s="8">
        <f t="shared" si="5"/>
        <v>81</v>
      </c>
      <c r="G45" s="12" t="s">
        <v>85</v>
      </c>
      <c r="H45" s="37">
        <v>0</v>
      </c>
      <c r="I45" s="10">
        <v>215</v>
      </c>
      <c r="J45" s="8">
        <f t="shared" si="1"/>
        <v>215</v>
      </c>
      <c r="K45" s="2"/>
      <c r="L45" s="2"/>
      <c r="M45" s="2"/>
      <c r="N45" s="2"/>
      <c r="O45" s="2"/>
      <c r="P45" s="2"/>
      <c r="Q45" s="2"/>
    </row>
    <row r="46" spans="1:17" ht="15.75" customHeight="1" x14ac:dyDescent="0.25">
      <c r="A46" s="8">
        <f t="shared" si="4"/>
        <v>34</v>
      </c>
      <c r="B46" s="9" t="s">
        <v>86</v>
      </c>
      <c r="C46" s="37">
        <v>0</v>
      </c>
      <c r="D46" s="10">
        <v>215</v>
      </c>
      <c r="E46" s="8">
        <f t="shared" si="0"/>
        <v>215</v>
      </c>
      <c r="F46" s="8">
        <f t="shared" si="5"/>
        <v>82</v>
      </c>
      <c r="G46" s="12" t="s">
        <v>87</v>
      </c>
      <c r="H46" s="37">
        <v>0</v>
      </c>
      <c r="I46" s="10">
        <v>215</v>
      </c>
      <c r="J46" s="8">
        <f t="shared" si="1"/>
        <v>215</v>
      </c>
      <c r="K46" s="2"/>
      <c r="L46" s="2"/>
      <c r="M46" s="2"/>
      <c r="N46" s="2"/>
      <c r="O46" s="2"/>
      <c r="P46" s="2"/>
      <c r="Q46" s="2"/>
    </row>
    <row r="47" spans="1:17" ht="15.75" customHeight="1" x14ac:dyDescent="0.25">
      <c r="A47" s="8">
        <f t="shared" si="4"/>
        <v>35</v>
      </c>
      <c r="B47" s="9" t="s">
        <v>88</v>
      </c>
      <c r="C47" s="37">
        <v>0</v>
      </c>
      <c r="D47" s="10">
        <v>215</v>
      </c>
      <c r="E47" s="8">
        <f t="shared" si="0"/>
        <v>215</v>
      </c>
      <c r="F47" s="8">
        <f t="shared" si="5"/>
        <v>83</v>
      </c>
      <c r="G47" s="12" t="s">
        <v>89</v>
      </c>
      <c r="H47" s="37">
        <v>0</v>
      </c>
      <c r="I47" s="10">
        <v>215</v>
      </c>
      <c r="J47" s="8">
        <f t="shared" si="1"/>
        <v>215</v>
      </c>
      <c r="K47" s="2"/>
      <c r="L47" s="2"/>
      <c r="M47" s="2"/>
      <c r="N47" s="2"/>
      <c r="O47" s="2"/>
      <c r="P47" s="2"/>
      <c r="Q47" s="2"/>
    </row>
    <row r="48" spans="1:17" ht="15.75" customHeight="1" x14ac:dyDescent="0.25">
      <c r="A48" s="8">
        <f t="shared" si="4"/>
        <v>36</v>
      </c>
      <c r="B48" s="9" t="s">
        <v>90</v>
      </c>
      <c r="C48" s="37">
        <v>0</v>
      </c>
      <c r="D48" s="10">
        <v>215</v>
      </c>
      <c r="E48" s="8">
        <f t="shared" si="0"/>
        <v>215</v>
      </c>
      <c r="F48" s="8">
        <f t="shared" si="5"/>
        <v>84</v>
      </c>
      <c r="G48" s="12" t="s">
        <v>91</v>
      </c>
      <c r="H48" s="37">
        <v>0</v>
      </c>
      <c r="I48" s="10">
        <v>215</v>
      </c>
      <c r="J48" s="8">
        <f t="shared" si="1"/>
        <v>215</v>
      </c>
      <c r="K48" s="2"/>
      <c r="L48" s="2"/>
      <c r="M48" s="2"/>
      <c r="N48" s="2"/>
      <c r="O48" s="2"/>
      <c r="P48" s="2"/>
      <c r="Q48" s="2"/>
    </row>
    <row r="49" spans="1:17" ht="15.75" customHeight="1" x14ac:dyDescent="0.25">
      <c r="A49" s="8">
        <f t="shared" si="4"/>
        <v>37</v>
      </c>
      <c r="B49" s="9" t="s">
        <v>92</v>
      </c>
      <c r="C49" s="37">
        <v>0</v>
      </c>
      <c r="D49" s="10">
        <v>215</v>
      </c>
      <c r="E49" s="8">
        <f t="shared" si="0"/>
        <v>215</v>
      </c>
      <c r="F49" s="8">
        <f t="shared" si="5"/>
        <v>85</v>
      </c>
      <c r="G49" s="12" t="s">
        <v>93</v>
      </c>
      <c r="H49" s="37">
        <v>0</v>
      </c>
      <c r="I49" s="10">
        <v>215</v>
      </c>
      <c r="J49" s="8">
        <f t="shared" si="1"/>
        <v>215</v>
      </c>
      <c r="K49" s="2"/>
      <c r="L49" s="2"/>
      <c r="M49" s="2"/>
      <c r="N49" s="2"/>
      <c r="O49" s="2"/>
      <c r="P49" s="2"/>
      <c r="Q49" s="2"/>
    </row>
    <row r="50" spans="1:17" ht="15.75" customHeight="1" x14ac:dyDescent="0.25">
      <c r="A50" s="8">
        <f t="shared" si="4"/>
        <v>38</v>
      </c>
      <c r="B50" s="12" t="s">
        <v>94</v>
      </c>
      <c r="C50" s="37">
        <v>0</v>
      </c>
      <c r="D50" s="10">
        <v>215</v>
      </c>
      <c r="E50" s="8">
        <f t="shared" si="0"/>
        <v>215</v>
      </c>
      <c r="F50" s="8">
        <f t="shared" si="5"/>
        <v>86</v>
      </c>
      <c r="G50" s="12" t="s">
        <v>95</v>
      </c>
      <c r="H50" s="37">
        <v>0</v>
      </c>
      <c r="I50" s="10">
        <v>215</v>
      </c>
      <c r="J50" s="8">
        <f t="shared" si="1"/>
        <v>215</v>
      </c>
      <c r="K50" s="2"/>
      <c r="L50" s="2"/>
      <c r="M50" s="2"/>
      <c r="N50" s="2"/>
      <c r="O50" s="2"/>
      <c r="P50" s="2"/>
      <c r="Q50" s="2"/>
    </row>
    <row r="51" spans="1:17" ht="15.75" customHeight="1" x14ac:dyDescent="0.25">
      <c r="A51" s="8">
        <f t="shared" si="4"/>
        <v>39</v>
      </c>
      <c r="B51" s="12" t="s">
        <v>96</v>
      </c>
      <c r="C51" s="37">
        <v>0</v>
      </c>
      <c r="D51" s="10">
        <v>215</v>
      </c>
      <c r="E51" s="8">
        <f t="shared" si="0"/>
        <v>215</v>
      </c>
      <c r="F51" s="8">
        <f t="shared" si="5"/>
        <v>87</v>
      </c>
      <c r="G51" s="12" t="s">
        <v>97</v>
      </c>
      <c r="H51" s="37">
        <v>0</v>
      </c>
      <c r="I51" s="10">
        <v>215</v>
      </c>
      <c r="J51" s="8">
        <f t="shared" si="1"/>
        <v>215</v>
      </c>
      <c r="K51" s="2"/>
      <c r="L51" s="2"/>
      <c r="M51" s="2"/>
      <c r="N51" s="2"/>
      <c r="O51" s="2"/>
      <c r="P51" s="2"/>
      <c r="Q51" s="2"/>
    </row>
    <row r="52" spans="1:17" ht="15.75" customHeight="1" x14ac:dyDescent="0.25">
      <c r="A52" s="8">
        <f t="shared" si="4"/>
        <v>40</v>
      </c>
      <c r="B52" s="12" t="s">
        <v>98</v>
      </c>
      <c r="C52" s="37">
        <v>0</v>
      </c>
      <c r="D52" s="10">
        <v>215</v>
      </c>
      <c r="E52" s="8">
        <f t="shared" si="0"/>
        <v>215</v>
      </c>
      <c r="F52" s="8">
        <f t="shared" si="5"/>
        <v>88</v>
      </c>
      <c r="G52" s="12" t="s">
        <v>99</v>
      </c>
      <c r="H52" s="37">
        <v>0</v>
      </c>
      <c r="I52" s="10">
        <v>215</v>
      </c>
      <c r="J52" s="8">
        <f t="shared" si="1"/>
        <v>215</v>
      </c>
      <c r="K52" s="2"/>
      <c r="L52" s="2"/>
      <c r="M52" s="2"/>
      <c r="N52" s="2"/>
      <c r="O52" s="2"/>
      <c r="P52" s="2"/>
      <c r="Q52" s="2"/>
    </row>
    <row r="53" spans="1:17" ht="15.75" customHeight="1" x14ac:dyDescent="0.25">
      <c r="A53" s="8">
        <f t="shared" si="4"/>
        <v>41</v>
      </c>
      <c r="B53" s="12" t="s">
        <v>100</v>
      </c>
      <c r="C53" s="37">
        <v>0</v>
      </c>
      <c r="D53" s="10">
        <v>215</v>
      </c>
      <c r="E53" s="8">
        <f t="shared" si="0"/>
        <v>215</v>
      </c>
      <c r="F53" s="8">
        <f t="shared" si="5"/>
        <v>89</v>
      </c>
      <c r="G53" s="12" t="s">
        <v>101</v>
      </c>
      <c r="H53" s="37">
        <v>0</v>
      </c>
      <c r="I53" s="10">
        <v>215</v>
      </c>
      <c r="J53" s="8">
        <f t="shared" si="1"/>
        <v>215</v>
      </c>
      <c r="K53" s="2"/>
      <c r="L53" s="13"/>
      <c r="M53" s="13"/>
      <c r="N53" s="13"/>
      <c r="O53" s="2"/>
      <c r="P53" s="2"/>
      <c r="Q53" s="2"/>
    </row>
    <row r="54" spans="1:17" ht="15.75" customHeight="1" x14ac:dyDescent="0.25">
      <c r="A54" s="8">
        <f t="shared" si="4"/>
        <v>42</v>
      </c>
      <c r="B54" s="12" t="s">
        <v>102</v>
      </c>
      <c r="C54" s="37">
        <v>0</v>
      </c>
      <c r="D54" s="10">
        <v>215</v>
      </c>
      <c r="E54" s="8">
        <f t="shared" si="0"/>
        <v>215</v>
      </c>
      <c r="F54" s="8">
        <f t="shared" si="5"/>
        <v>90</v>
      </c>
      <c r="G54" s="12" t="s">
        <v>103</v>
      </c>
      <c r="H54" s="37">
        <v>0</v>
      </c>
      <c r="I54" s="10">
        <v>215</v>
      </c>
      <c r="J54" s="8">
        <f t="shared" si="1"/>
        <v>215</v>
      </c>
      <c r="K54" s="2"/>
      <c r="L54" s="13"/>
      <c r="M54" s="13"/>
      <c r="N54" s="13"/>
      <c r="O54" s="2"/>
      <c r="P54" s="2"/>
      <c r="Q54" s="2"/>
    </row>
    <row r="55" spans="1:17" ht="15.75" customHeight="1" x14ac:dyDescent="0.25">
      <c r="A55" s="8">
        <f t="shared" si="4"/>
        <v>43</v>
      </c>
      <c r="B55" s="12" t="s">
        <v>104</v>
      </c>
      <c r="C55" s="37">
        <v>0</v>
      </c>
      <c r="D55" s="10">
        <v>215</v>
      </c>
      <c r="E55" s="8">
        <f t="shared" si="0"/>
        <v>215</v>
      </c>
      <c r="F55" s="8">
        <f t="shared" si="5"/>
        <v>91</v>
      </c>
      <c r="G55" s="12" t="s">
        <v>105</v>
      </c>
      <c r="H55" s="37">
        <v>0</v>
      </c>
      <c r="I55" s="10">
        <v>215</v>
      </c>
      <c r="J55" s="8">
        <f t="shared" si="1"/>
        <v>215</v>
      </c>
      <c r="K55" s="2"/>
      <c r="L55" s="13"/>
      <c r="M55" s="13"/>
      <c r="N55" s="13"/>
      <c r="O55" s="2"/>
      <c r="P55" s="2"/>
      <c r="Q55" s="2"/>
    </row>
    <row r="56" spans="1:17" ht="15.75" customHeight="1" x14ac:dyDescent="0.25">
      <c r="A56" s="8">
        <f t="shared" si="4"/>
        <v>44</v>
      </c>
      <c r="B56" s="12" t="s">
        <v>106</v>
      </c>
      <c r="C56" s="37">
        <v>0</v>
      </c>
      <c r="D56" s="10">
        <v>215</v>
      </c>
      <c r="E56" s="8">
        <f t="shared" si="0"/>
        <v>215</v>
      </c>
      <c r="F56" s="8">
        <f t="shared" si="5"/>
        <v>92</v>
      </c>
      <c r="G56" s="12" t="s">
        <v>107</v>
      </c>
      <c r="H56" s="37">
        <v>0</v>
      </c>
      <c r="I56" s="10">
        <v>215</v>
      </c>
      <c r="J56" s="8">
        <f t="shared" si="1"/>
        <v>215</v>
      </c>
      <c r="K56" s="2"/>
      <c r="L56" s="13"/>
      <c r="M56" s="13"/>
      <c r="N56" s="13"/>
      <c r="O56" s="2"/>
      <c r="P56" s="2"/>
      <c r="Q56" s="2"/>
    </row>
    <row r="57" spans="1:17" ht="15.75" customHeight="1" x14ac:dyDescent="0.25">
      <c r="A57" s="8">
        <f t="shared" si="4"/>
        <v>45</v>
      </c>
      <c r="B57" s="12" t="s">
        <v>108</v>
      </c>
      <c r="C57" s="37">
        <v>0</v>
      </c>
      <c r="D57" s="10">
        <v>215</v>
      </c>
      <c r="E57" s="8">
        <f t="shared" si="0"/>
        <v>215</v>
      </c>
      <c r="F57" s="8">
        <f t="shared" si="5"/>
        <v>93</v>
      </c>
      <c r="G57" s="12" t="s">
        <v>109</v>
      </c>
      <c r="H57" s="37">
        <v>0</v>
      </c>
      <c r="I57" s="10">
        <v>215</v>
      </c>
      <c r="J57" s="8">
        <f t="shared" si="1"/>
        <v>215</v>
      </c>
      <c r="K57" s="2"/>
      <c r="L57" s="14"/>
      <c r="M57" s="13"/>
      <c r="N57" s="15"/>
      <c r="O57" s="2"/>
      <c r="P57" s="2"/>
      <c r="Q57" s="2"/>
    </row>
    <row r="58" spans="1:17" ht="15.75" customHeight="1" x14ac:dyDescent="0.25">
      <c r="A58" s="8">
        <f t="shared" si="4"/>
        <v>46</v>
      </c>
      <c r="B58" s="12" t="s">
        <v>110</v>
      </c>
      <c r="C58" s="37">
        <v>0</v>
      </c>
      <c r="D58" s="10">
        <v>215</v>
      </c>
      <c r="E58" s="8">
        <f t="shared" si="0"/>
        <v>215</v>
      </c>
      <c r="F58" s="8">
        <f t="shared" si="5"/>
        <v>94</v>
      </c>
      <c r="G58" s="12" t="s">
        <v>111</v>
      </c>
      <c r="H58" s="37">
        <v>0</v>
      </c>
      <c r="I58" s="10">
        <v>215</v>
      </c>
      <c r="J58" s="8">
        <f t="shared" si="1"/>
        <v>215</v>
      </c>
      <c r="K58" s="2"/>
      <c r="L58" s="16"/>
      <c r="M58" s="13"/>
      <c r="N58" s="15"/>
      <c r="O58" s="2"/>
      <c r="P58" s="2"/>
      <c r="Q58" s="2"/>
    </row>
    <row r="59" spans="1:17" ht="15.75" customHeight="1" x14ac:dyDescent="0.25">
      <c r="A59" s="17">
        <f t="shared" si="4"/>
        <v>47</v>
      </c>
      <c r="B59" s="18" t="s">
        <v>112</v>
      </c>
      <c r="C59" s="37">
        <v>0</v>
      </c>
      <c r="D59" s="10">
        <v>215</v>
      </c>
      <c r="E59" s="17">
        <f t="shared" si="0"/>
        <v>215</v>
      </c>
      <c r="F59" s="17">
        <f t="shared" si="5"/>
        <v>95</v>
      </c>
      <c r="G59" s="18" t="s">
        <v>113</v>
      </c>
      <c r="H59" s="37">
        <v>0</v>
      </c>
      <c r="I59" s="10">
        <v>215</v>
      </c>
      <c r="J59" s="17">
        <f t="shared" si="1"/>
        <v>215</v>
      </c>
      <c r="K59" s="2"/>
      <c r="L59" s="16"/>
      <c r="M59" s="19"/>
      <c r="N59" s="15"/>
      <c r="O59" s="2"/>
      <c r="P59" s="2"/>
      <c r="Q59" s="2"/>
    </row>
    <row r="60" spans="1:17" ht="15.75" customHeight="1" x14ac:dyDescent="0.25">
      <c r="A60" s="17">
        <f t="shared" si="4"/>
        <v>48</v>
      </c>
      <c r="B60" s="18" t="s">
        <v>114</v>
      </c>
      <c r="C60" s="37">
        <v>0</v>
      </c>
      <c r="D60" s="10">
        <v>215</v>
      </c>
      <c r="E60" s="17">
        <f t="shared" si="0"/>
        <v>215</v>
      </c>
      <c r="F60" s="17">
        <f t="shared" si="5"/>
        <v>96</v>
      </c>
      <c r="G60" s="18" t="s">
        <v>115</v>
      </c>
      <c r="H60" s="37">
        <v>0</v>
      </c>
      <c r="I60" s="10">
        <v>215</v>
      </c>
      <c r="J60" s="17">
        <f t="shared" si="1"/>
        <v>215</v>
      </c>
      <c r="K60" s="2"/>
      <c r="L60" s="16"/>
      <c r="M60" s="19"/>
      <c r="N60" s="2"/>
      <c r="O60" s="2"/>
      <c r="P60" s="2"/>
      <c r="Q60" s="2"/>
    </row>
    <row r="61" spans="1:17" ht="30.75" customHeight="1" x14ac:dyDescent="0.3">
      <c r="A61" s="120" t="s">
        <v>116</v>
      </c>
      <c r="B61" s="121"/>
      <c r="C61" s="121"/>
      <c r="D61" s="122"/>
      <c r="E61" s="123" t="s">
        <v>117</v>
      </c>
      <c r="F61" s="124"/>
      <c r="G61" s="124"/>
      <c r="H61" s="124"/>
      <c r="I61" s="124"/>
      <c r="J61" s="125"/>
      <c r="K61" s="2"/>
      <c r="L61" s="14"/>
      <c r="M61" s="2"/>
      <c r="N61" s="2"/>
      <c r="O61" s="2"/>
      <c r="P61" s="2"/>
      <c r="Q61" s="2"/>
    </row>
    <row r="62" spans="1:17" ht="36" customHeight="1" x14ac:dyDescent="0.25">
      <c r="A62" s="128" t="s">
        <v>130</v>
      </c>
      <c r="B62" s="129"/>
      <c r="C62" s="129"/>
      <c r="D62" s="129"/>
      <c r="E62" s="129"/>
      <c r="F62" s="129"/>
      <c r="G62" s="130"/>
      <c r="H62" s="20" t="s">
        <v>118</v>
      </c>
      <c r="I62" s="20" t="s">
        <v>119</v>
      </c>
      <c r="J62" s="20" t="s">
        <v>120</v>
      </c>
      <c r="K62" s="2"/>
      <c r="L62" s="16"/>
      <c r="M62" s="7"/>
      <c r="N62" s="7"/>
      <c r="O62" s="7"/>
      <c r="P62" s="7"/>
      <c r="Q62" s="7"/>
    </row>
    <row r="63" spans="1:17" ht="22.5" customHeight="1" x14ac:dyDescent="0.25">
      <c r="A63" s="131"/>
      <c r="B63" s="132"/>
      <c r="C63" s="132"/>
      <c r="D63" s="132"/>
      <c r="E63" s="135" t="s">
        <v>168</v>
      </c>
      <c r="F63" s="136"/>
      <c r="G63" s="137"/>
      <c r="H63" s="21">
        <v>0</v>
      </c>
      <c r="I63" s="21">
        <v>5.1719999999999997</v>
      </c>
      <c r="J63" s="21">
        <f>H63+I63</f>
        <v>5.1719999999999997</v>
      </c>
      <c r="K63" s="2"/>
      <c r="L63" s="22">
        <f>308+221</f>
        <v>529</v>
      </c>
      <c r="M63" s="32">
        <f>L63/1000</f>
        <v>0.52900000000000003</v>
      </c>
      <c r="N63" s="4"/>
      <c r="O63" s="7"/>
      <c r="P63" s="7"/>
      <c r="Q63" s="7"/>
    </row>
    <row r="64" spans="1:17" ht="25.5" customHeight="1" x14ac:dyDescent="0.25">
      <c r="A64" s="133"/>
      <c r="B64" s="134"/>
      <c r="C64" s="134"/>
      <c r="D64" s="134"/>
      <c r="E64" s="138" t="s">
        <v>169</v>
      </c>
      <c r="F64" s="139"/>
      <c r="G64" s="140"/>
      <c r="H64" s="36">
        <f>K81</f>
        <v>0</v>
      </c>
      <c r="I64" s="36">
        <f>L81</f>
        <v>0.52900000000000003</v>
      </c>
      <c r="J64" s="36">
        <f>H64+I64</f>
        <v>0.52900000000000003</v>
      </c>
      <c r="K64" s="2"/>
      <c r="L64" s="24"/>
      <c r="M64" s="24"/>
      <c r="N64" s="4"/>
      <c r="O64" s="7"/>
      <c r="P64" s="7"/>
      <c r="Q64" s="7"/>
    </row>
    <row r="65" spans="1:17" ht="16.5" customHeight="1" x14ac:dyDescent="0.25">
      <c r="A65" s="25"/>
      <c r="B65" s="7" t="s">
        <v>121</v>
      </c>
      <c r="C65" s="7"/>
      <c r="D65" s="7"/>
      <c r="E65" s="7"/>
      <c r="F65" s="7"/>
      <c r="G65" s="7"/>
      <c r="H65" s="7"/>
      <c r="I65" s="7"/>
      <c r="J65" s="26"/>
      <c r="K65" s="2"/>
      <c r="L65" s="4"/>
      <c r="M65" s="4"/>
      <c r="N65" s="4"/>
      <c r="O65" s="23" t="s">
        <v>122</v>
      </c>
      <c r="P65" s="23" t="s">
        <v>123</v>
      </c>
      <c r="Q65" s="7"/>
    </row>
    <row r="66" spans="1:17" ht="31.5" customHeight="1" x14ac:dyDescent="0.25">
      <c r="A66" s="141" t="s">
        <v>170</v>
      </c>
      <c r="B66" s="142"/>
      <c r="C66" s="142"/>
      <c r="D66" s="142"/>
      <c r="E66" s="142"/>
      <c r="F66" s="142"/>
      <c r="G66" s="142"/>
      <c r="H66" s="142"/>
      <c r="I66" s="142"/>
      <c r="J66" s="143"/>
      <c r="K66" s="2" t="s">
        <v>124</v>
      </c>
      <c r="L66" s="24"/>
      <c r="M66" s="27">
        <v>2.7E-2</v>
      </c>
      <c r="N66" s="28">
        <v>0.55100000000000005</v>
      </c>
      <c r="O66" s="29">
        <f>M66+N66</f>
        <v>0.57800000000000007</v>
      </c>
      <c r="P66" s="29">
        <f>O66/J63*100</f>
        <v>11.175560711523591</v>
      </c>
      <c r="Q66" s="7"/>
    </row>
    <row r="67" spans="1:17" ht="25.5" customHeight="1" x14ac:dyDescent="0.25">
      <c r="A67" s="30"/>
      <c r="B67" s="31"/>
      <c r="C67" s="31"/>
      <c r="D67" s="31"/>
      <c r="E67" s="31"/>
      <c r="F67" s="31"/>
      <c r="G67" s="31"/>
      <c r="H67" s="144" t="s">
        <v>125</v>
      </c>
      <c r="I67" s="145"/>
      <c r="J67" s="146"/>
      <c r="K67" s="2"/>
      <c r="L67" s="4"/>
      <c r="M67" s="29">
        <f>H63+H64</f>
        <v>0</v>
      </c>
      <c r="N67" s="29">
        <f>I63+I64-N66-(2*0.018)-M66</f>
        <v>5.0869999999999997</v>
      </c>
      <c r="O67" s="7"/>
      <c r="P67" s="7"/>
      <c r="Q67" s="7"/>
    </row>
    <row r="68" spans="1:17" ht="33.75" customHeight="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4"/>
      <c r="M68" s="32">
        <f>M67/24</f>
        <v>0</v>
      </c>
      <c r="N68" s="32">
        <f>N67/24</f>
        <v>0.21195833333333333</v>
      </c>
      <c r="O68" s="23"/>
      <c r="P68" s="32">
        <f>M68+N68</f>
        <v>0.21195833333333333</v>
      </c>
      <c r="Q68" s="7"/>
    </row>
    <row r="69" spans="1:17" ht="15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7"/>
      <c r="M69" s="29">
        <f>M68*1000</f>
        <v>0</v>
      </c>
      <c r="N69" s="29">
        <f>N68*1000</f>
        <v>211.95833333333334</v>
      </c>
      <c r="O69" s="23"/>
      <c r="P69" s="29">
        <f>M69+N69</f>
        <v>211.95833333333334</v>
      </c>
      <c r="Q69" s="7"/>
    </row>
    <row r="70" spans="1:17" ht="15.75" customHeight="1" x14ac:dyDescent="0.25">
      <c r="A70" s="2"/>
      <c r="B70" s="2"/>
      <c r="C70" s="2"/>
      <c r="D70" s="2"/>
      <c r="E70" s="2"/>
      <c r="F70" s="2" t="s">
        <v>124</v>
      </c>
      <c r="G70" s="2"/>
      <c r="H70" s="2"/>
      <c r="I70" s="2"/>
      <c r="J70" s="2"/>
      <c r="K70" s="2"/>
      <c r="L70" s="2"/>
      <c r="M70" s="34"/>
      <c r="N70" s="34"/>
      <c r="O70" s="2"/>
      <c r="P70" s="2"/>
      <c r="Q70" s="2"/>
    </row>
    <row r="71" spans="1:17" ht="15.75" customHeight="1" x14ac:dyDescent="0.25">
      <c r="A71" s="126"/>
      <c r="B71" s="127"/>
      <c r="C71" s="127"/>
      <c r="D71" s="127"/>
      <c r="E71" s="52"/>
      <c r="F71" s="2"/>
      <c r="G71" s="2"/>
      <c r="H71" s="2"/>
      <c r="I71" s="2"/>
      <c r="J71" s="52"/>
      <c r="K71" s="2"/>
      <c r="L71" s="2"/>
      <c r="M71" s="2"/>
      <c r="N71" s="2"/>
      <c r="O71" s="2"/>
      <c r="P71" s="2"/>
      <c r="Q71" s="2"/>
    </row>
    <row r="72" spans="1:17" ht="15.75" customHeight="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</row>
    <row r="73" spans="1:17" ht="15.75" customHeight="1" x14ac:dyDescent="0.25">
      <c r="A73" s="2"/>
      <c r="B73" s="2"/>
      <c r="C73" s="2"/>
      <c r="D73" s="2"/>
      <c r="E73" s="33"/>
      <c r="F73" s="2"/>
      <c r="G73" s="2"/>
      <c r="H73" s="2"/>
      <c r="I73" s="2"/>
      <c r="J73" s="2"/>
      <c r="K73" s="16"/>
      <c r="L73" s="16"/>
      <c r="M73" s="2"/>
      <c r="N73" s="2"/>
      <c r="O73" s="2"/>
      <c r="P73" s="2"/>
      <c r="Q73" s="2"/>
    </row>
    <row r="74" spans="1:17" ht="15.75" customHeight="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16"/>
      <c r="L74" s="16"/>
      <c r="M74" s="2"/>
      <c r="N74" s="2"/>
      <c r="O74" s="2"/>
      <c r="P74" s="2"/>
      <c r="Q74" s="2"/>
    </row>
    <row r="75" spans="1:17" ht="15.7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16"/>
      <c r="L75" s="16"/>
      <c r="M75" s="2"/>
      <c r="N75" s="2"/>
      <c r="O75" s="2"/>
      <c r="P75" s="2"/>
      <c r="Q75" s="2"/>
    </row>
    <row r="76" spans="1:17" ht="15.7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</row>
    <row r="77" spans="1:17" ht="15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 ht="15.7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17" ht="15.7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3" t="s">
        <v>126</v>
      </c>
      <c r="L79" s="23" t="s">
        <v>127</v>
      </c>
      <c r="M79" s="23" t="s">
        <v>128</v>
      </c>
      <c r="N79" s="23" t="s">
        <v>129</v>
      </c>
      <c r="O79" s="2"/>
      <c r="P79" s="2"/>
      <c r="Q79" s="2"/>
    </row>
    <row r="80" spans="1:17" ht="15.7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9">
        <v>0</v>
      </c>
      <c r="L80" s="29">
        <v>0.57750000000000001</v>
      </c>
      <c r="M80" s="32">
        <f>K80+L80</f>
        <v>0.57750000000000001</v>
      </c>
      <c r="N80" s="32">
        <f>M80-M63</f>
        <v>4.8499999999999988E-2</v>
      </c>
      <c r="O80" s="2"/>
      <c r="P80" s="2"/>
      <c r="Q80" s="2"/>
    </row>
    <row r="81" spans="1:17" ht="15.7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35">
        <v>0</v>
      </c>
      <c r="L81" s="35">
        <f>L80-N80</f>
        <v>0.52900000000000003</v>
      </c>
      <c r="M81" s="32">
        <f>K81+L81</f>
        <v>0.52900000000000003</v>
      </c>
      <c r="N81" s="32">
        <f>N80/2</f>
        <v>2.4249999999999994E-2</v>
      </c>
      <c r="O81" s="2"/>
      <c r="P81" s="2"/>
      <c r="Q81" s="2"/>
    </row>
    <row r="82" spans="1:17" ht="15.7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</row>
    <row r="83" spans="1:17" ht="15.7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1:17" ht="15.7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1:17" ht="15.7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1:17" ht="15.7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1:17" ht="15.7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1:17" ht="15.7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1:17" ht="15.7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1:17" ht="15.7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1:17" ht="15.7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1:17" ht="15.7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1:17" ht="15.7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1:17" ht="15.7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1:17" ht="15.7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1:17" ht="15.7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1:17" ht="15.7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1:17" ht="15.7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1:17" ht="15.7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spans="1:17" ht="15.7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</sheetData>
  <mergeCells count="37">
    <mergeCell ref="L11:L12"/>
    <mergeCell ref="M11:N11"/>
    <mergeCell ref="A1:J1"/>
    <mergeCell ref="A2:J2"/>
    <mergeCell ref="A3:J3"/>
    <mergeCell ref="A4:J4"/>
    <mergeCell ref="A5:B5"/>
    <mergeCell ref="C5:J5"/>
    <mergeCell ref="A6:B6"/>
    <mergeCell ref="C6:J6"/>
    <mergeCell ref="A7:B7"/>
    <mergeCell ref="C7:J7"/>
    <mergeCell ref="A8:B8"/>
    <mergeCell ref="C8:J8"/>
    <mergeCell ref="A9:B9"/>
    <mergeCell ref="C9:J9"/>
    <mergeCell ref="A10:B10"/>
    <mergeCell ref="C10:J10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A61:D61"/>
    <mergeCell ref="E61:J61"/>
    <mergeCell ref="A71:D71"/>
    <mergeCell ref="A62:G62"/>
    <mergeCell ref="A63:D64"/>
    <mergeCell ref="E63:G63"/>
    <mergeCell ref="E64:G64"/>
    <mergeCell ref="A66:J66"/>
    <mergeCell ref="H67:J6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0"/>
  <sheetViews>
    <sheetView workbookViewId="0">
      <selection activeCell="L11" sqref="L11:N38"/>
    </sheetView>
  </sheetViews>
  <sheetFormatPr defaultColWidth="14.42578125" defaultRowHeight="15" x14ac:dyDescent="0.25"/>
  <cols>
    <col min="1" max="1" width="10.5703125" style="55" customWidth="1"/>
    <col min="2" max="2" width="18.5703125" style="55" customWidth="1"/>
    <col min="3" max="4" width="12.7109375" style="55" customWidth="1"/>
    <col min="5" max="5" width="14.7109375" style="55" customWidth="1"/>
    <col min="6" max="6" width="12.42578125" style="55" customWidth="1"/>
    <col min="7" max="7" width="15.140625" style="55" customWidth="1"/>
    <col min="8" max="9" width="12.7109375" style="55" customWidth="1"/>
    <col min="10" max="10" width="15" style="55" customWidth="1"/>
    <col min="11" max="11" width="9.140625" style="55" customWidth="1"/>
    <col min="12" max="12" width="13" style="55" customWidth="1"/>
    <col min="13" max="13" width="12.7109375" style="55" customWidth="1"/>
    <col min="14" max="14" width="14.28515625" style="55" customWidth="1"/>
    <col min="15" max="15" width="7.85546875" style="55" customWidth="1"/>
    <col min="16" max="17" width="9.140625" style="55" customWidth="1"/>
    <col min="18" max="16384" width="14.42578125" style="55"/>
  </cols>
  <sheetData>
    <row r="1" spans="1:17" ht="24" x14ac:dyDescent="0.4">
      <c r="A1" s="101" t="s">
        <v>0</v>
      </c>
      <c r="B1" s="102"/>
      <c r="C1" s="102"/>
      <c r="D1" s="102"/>
      <c r="E1" s="102"/>
      <c r="F1" s="102"/>
      <c r="G1" s="102"/>
      <c r="H1" s="102"/>
      <c r="I1" s="102"/>
      <c r="J1" s="103"/>
      <c r="K1" s="1"/>
      <c r="L1" s="2"/>
      <c r="M1" s="2"/>
      <c r="N1" s="2"/>
      <c r="O1" s="3"/>
      <c r="P1" s="4" t="s">
        <v>1</v>
      </c>
      <c r="Q1" s="2"/>
    </row>
    <row r="2" spans="1:17" ht="18.75" x14ac:dyDescent="0.3">
      <c r="A2" s="104" t="s">
        <v>2</v>
      </c>
      <c r="B2" s="102"/>
      <c r="C2" s="102"/>
      <c r="D2" s="102"/>
      <c r="E2" s="102"/>
      <c r="F2" s="102"/>
      <c r="G2" s="102"/>
      <c r="H2" s="102"/>
      <c r="I2" s="102"/>
      <c r="J2" s="103"/>
      <c r="K2" s="2"/>
      <c r="L2" s="2"/>
      <c r="M2" s="2"/>
      <c r="N2" s="2"/>
      <c r="O2" s="5"/>
      <c r="P2" s="4" t="s">
        <v>3</v>
      </c>
      <c r="Q2" s="2"/>
    </row>
    <row r="3" spans="1:17" ht="18.75" customHeight="1" x14ac:dyDescent="0.25">
      <c r="A3" s="105" t="s">
        <v>171</v>
      </c>
      <c r="B3" s="106"/>
      <c r="C3" s="106"/>
      <c r="D3" s="106"/>
      <c r="E3" s="106"/>
      <c r="F3" s="106"/>
      <c r="G3" s="106"/>
      <c r="H3" s="106"/>
      <c r="I3" s="106"/>
      <c r="J3" s="107"/>
      <c r="K3" s="6"/>
      <c r="L3" s="6"/>
      <c r="N3" s="6"/>
      <c r="O3" s="6"/>
      <c r="P3" s="6"/>
      <c r="Q3" s="6"/>
    </row>
    <row r="4" spans="1:17" ht="24" x14ac:dyDescent="0.4">
      <c r="A4" s="101" t="s">
        <v>4</v>
      </c>
      <c r="B4" s="102"/>
      <c r="C4" s="102"/>
      <c r="D4" s="102"/>
      <c r="E4" s="102"/>
      <c r="F4" s="102"/>
      <c r="G4" s="102"/>
      <c r="H4" s="102"/>
      <c r="I4" s="102"/>
      <c r="J4" s="103"/>
      <c r="K4" s="2"/>
      <c r="L4" s="2"/>
      <c r="M4" s="6"/>
      <c r="N4" s="2"/>
      <c r="O4" s="2"/>
      <c r="P4" s="2"/>
      <c r="Q4" s="2"/>
    </row>
    <row r="5" spans="1:17" x14ac:dyDescent="0.25">
      <c r="A5" s="108" t="s">
        <v>5</v>
      </c>
      <c r="B5" s="103"/>
      <c r="C5" s="109" t="s">
        <v>6</v>
      </c>
      <c r="D5" s="102"/>
      <c r="E5" s="102"/>
      <c r="F5" s="102"/>
      <c r="G5" s="102"/>
      <c r="H5" s="102"/>
      <c r="I5" s="102"/>
      <c r="J5" s="103"/>
      <c r="K5" s="2"/>
      <c r="L5" s="2"/>
      <c r="M5" s="2"/>
      <c r="N5" s="2"/>
      <c r="O5" s="2"/>
      <c r="P5" s="2"/>
      <c r="Q5" s="2"/>
    </row>
    <row r="6" spans="1:17" ht="45" customHeight="1" x14ac:dyDescent="0.25">
      <c r="A6" s="110" t="s">
        <v>7</v>
      </c>
      <c r="B6" s="103"/>
      <c r="C6" s="111" t="s">
        <v>8</v>
      </c>
      <c r="D6" s="102"/>
      <c r="E6" s="102"/>
      <c r="F6" s="102"/>
      <c r="G6" s="102"/>
      <c r="H6" s="102"/>
      <c r="I6" s="102"/>
      <c r="J6" s="103"/>
      <c r="K6" s="2"/>
      <c r="L6" s="2"/>
      <c r="M6" s="2"/>
      <c r="N6" s="2"/>
      <c r="O6" s="2"/>
      <c r="P6" s="2"/>
      <c r="Q6" s="2"/>
    </row>
    <row r="7" spans="1:17" x14ac:dyDescent="0.25">
      <c r="A7" s="110" t="s">
        <v>9</v>
      </c>
      <c r="B7" s="103"/>
      <c r="C7" s="112" t="s">
        <v>10</v>
      </c>
      <c r="D7" s="102"/>
      <c r="E7" s="102"/>
      <c r="F7" s="102"/>
      <c r="G7" s="102"/>
      <c r="H7" s="102"/>
      <c r="I7" s="102"/>
      <c r="J7" s="103"/>
      <c r="K7" s="2"/>
      <c r="L7" s="2"/>
      <c r="M7" s="2"/>
      <c r="N7" s="2"/>
      <c r="O7" s="2"/>
      <c r="P7" s="2"/>
      <c r="Q7" s="2"/>
    </row>
    <row r="8" spans="1:17" x14ac:dyDescent="0.25">
      <c r="A8" s="110" t="s">
        <v>11</v>
      </c>
      <c r="B8" s="103"/>
      <c r="C8" s="112" t="s">
        <v>12</v>
      </c>
      <c r="D8" s="102"/>
      <c r="E8" s="102"/>
      <c r="F8" s="102"/>
      <c r="G8" s="102"/>
      <c r="H8" s="102"/>
      <c r="I8" s="102"/>
      <c r="J8" s="103"/>
      <c r="K8" s="2"/>
      <c r="L8" s="2"/>
      <c r="M8" s="2"/>
      <c r="N8" s="2"/>
      <c r="O8" s="2"/>
      <c r="P8" s="2"/>
      <c r="Q8" s="2"/>
    </row>
    <row r="9" spans="1:17" x14ac:dyDescent="0.25">
      <c r="A9" s="113" t="s">
        <v>13</v>
      </c>
      <c r="B9" s="103"/>
      <c r="C9" s="114" t="s">
        <v>175</v>
      </c>
      <c r="D9" s="115"/>
      <c r="E9" s="115"/>
      <c r="F9" s="115"/>
      <c r="G9" s="115"/>
      <c r="H9" s="115"/>
      <c r="I9" s="115"/>
      <c r="J9" s="116"/>
      <c r="K9" s="6"/>
      <c r="L9" s="6"/>
      <c r="M9" s="6"/>
      <c r="N9" s="6"/>
      <c r="O9" s="6"/>
      <c r="P9" s="6"/>
      <c r="Q9" s="6"/>
    </row>
    <row r="10" spans="1:17" x14ac:dyDescent="0.25">
      <c r="A10" s="110" t="s">
        <v>14</v>
      </c>
      <c r="B10" s="103"/>
      <c r="C10" s="114"/>
      <c r="D10" s="115"/>
      <c r="E10" s="115"/>
      <c r="F10" s="115"/>
      <c r="G10" s="115"/>
      <c r="H10" s="115"/>
      <c r="I10" s="115"/>
      <c r="J10" s="116"/>
      <c r="K10" s="2"/>
      <c r="L10" s="2"/>
      <c r="M10" s="2"/>
      <c r="N10" s="2"/>
      <c r="O10" s="2"/>
      <c r="P10" s="2"/>
      <c r="Q10" s="2"/>
    </row>
    <row r="11" spans="1:17" ht="33" customHeight="1" x14ac:dyDescent="0.25">
      <c r="A11" s="117" t="s">
        <v>15</v>
      </c>
      <c r="B11" s="117" t="s">
        <v>16</v>
      </c>
      <c r="C11" s="119" t="s">
        <v>17</v>
      </c>
      <c r="D11" s="119" t="s">
        <v>18</v>
      </c>
      <c r="E11" s="117" t="s">
        <v>19</v>
      </c>
      <c r="F11" s="117" t="s">
        <v>15</v>
      </c>
      <c r="G11" s="117" t="s">
        <v>16</v>
      </c>
      <c r="H11" s="119" t="s">
        <v>17</v>
      </c>
      <c r="I11" s="119" t="s">
        <v>18</v>
      </c>
      <c r="J11" s="117" t="s">
        <v>19</v>
      </c>
      <c r="K11" s="2"/>
      <c r="L11" s="147" t="s">
        <v>16</v>
      </c>
      <c r="M11" s="148" t="s">
        <v>287</v>
      </c>
      <c r="N11" s="148"/>
      <c r="O11" s="2"/>
      <c r="P11" s="2"/>
      <c r="Q11" s="2"/>
    </row>
    <row r="12" spans="1:17" ht="13.5" customHeight="1" x14ac:dyDescent="0.25">
      <c r="A12" s="118"/>
      <c r="B12" s="118"/>
      <c r="C12" s="118"/>
      <c r="D12" s="118"/>
      <c r="E12" s="118"/>
      <c r="F12" s="118"/>
      <c r="G12" s="118"/>
      <c r="H12" s="118"/>
      <c r="I12" s="118"/>
      <c r="J12" s="118"/>
      <c r="K12" s="2"/>
      <c r="L12" s="147"/>
      <c r="M12" s="7" t="s">
        <v>17</v>
      </c>
      <c r="N12" s="2" t="s">
        <v>18</v>
      </c>
      <c r="O12" s="2"/>
      <c r="P12" s="2"/>
      <c r="Q12" s="2"/>
    </row>
    <row r="13" spans="1:17" x14ac:dyDescent="0.25">
      <c r="A13" s="8">
        <v>1</v>
      </c>
      <c r="B13" s="9" t="s">
        <v>20</v>
      </c>
      <c r="C13" s="37">
        <v>0</v>
      </c>
      <c r="D13" s="10">
        <v>215</v>
      </c>
      <c r="E13" s="11">
        <f t="shared" ref="E13:E60" si="0">SUM(C13,D13)</f>
        <v>215</v>
      </c>
      <c r="F13" s="8">
        <v>49</v>
      </c>
      <c r="G13" s="12" t="s">
        <v>21</v>
      </c>
      <c r="H13" s="37">
        <v>0</v>
      </c>
      <c r="I13" s="10">
        <v>215</v>
      </c>
      <c r="J13" s="8">
        <f t="shared" ref="J13:J60" si="1">SUM(H13,I13)</f>
        <v>215</v>
      </c>
      <c r="K13" s="2"/>
      <c r="L13" s="2"/>
      <c r="M13" s="7"/>
      <c r="N13" s="7"/>
      <c r="O13" s="2"/>
      <c r="P13" s="2"/>
      <c r="Q13" s="2"/>
    </row>
    <row r="14" spans="1:17" x14ac:dyDescent="0.25">
      <c r="A14" s="8">
        <f t="shared" ref="A14:A36" si="2">A13+1</f>
        <v>2</v>
      </c>
      <c r="B14" s="9" t="s">
        <v>22</v>
      </c>
      <c r="C14" s="37">
        <v>0</v>
      </c>
      <c r="D14" s="10">
        <v>215</v>
      </c>
      <c r="E14" s="11">
        <f t="shared" si="0"/>
        <v>215</v>
      </c>
      <c r="F14" s="8">
        <f t="shared" ref="F14:F36" si="3">F13+1</f>
        <v>50</v>
      </c>
      <c r="G14" s="12" t="s">
        <v>23</v>
      </c>
      <c r="H14" s="37">
        <v>0</v>
      </c>
      <c r="I14" s="10">
        <v>215</v>
      </c>
      <c r="J14" s="8">
        <f t="shared" si="1"/>
        <v>215</v>
      </c>
      <c r="K14" s="2"/>
      <c r="L14" s="2" t="s">
        <v>20</v>
      </c>
      <c r="M14" s="7">
        <f>AVERAGE(C13:C16)</f>
        <v>0</v>
      </c>
      <c r="N14" s="7">
        <f>AVERAGE(D13:D16)</f>
        <v>215</v>
      </c>
      <c r="O14" s="2"/>
      <c r="P14" s="2"/>
      <c r="Q14" s="2"/>
    </row>
    <row r="15" spans="1:17" x14ac:dyDescent="0.25">
      <c r="A15" s="8">
        <f t="shared" si="2"/>
        <v>3</v>
      </c>
      <c r="B15" s="9" t="s">
        <v>24</v>
      </c>
      <c r="C15" s="37">
        <v>0</v>
      </c>
      <c r="D15" s="10">
        <v>215</v>
      </c>
      <c r="E15" s="11">
        <f t="shared" si="0"/>
        <v>215</v>
      </c>
      <c r="F15" s="8">
        <f t="shared" si="3"/>
        <v>51</v>
      </c>
      <c r="G15" s="12" t="s">
        <v>25</v>
      </c>
      <c r="H15" s="37">
        <v>0</v>
      </c>
      <c r="I15" s="10">
        <v>215</v>
      </c>
      <c r="J15" s="8">
        <f t="shared" si="1"/>
        <v>215</v>
      </c>
      <c r="K15" s="2"/>
      <c r="L15" s="2" t="s">
        <v>28</v>
      </c>
      <c r="M15" s="7">
        <f>AVERAGE(C17:C20)</f>
        <v>0</v>
      </c>
      <c r="N15" s="7">
        <f>AVERAGE(D17:D20)</f>
        <v>215</v>
      </c>
      <c r="O15" s="2"/>
      <c r="P15" s="2"/>
      <c r="Q15" s="2"/>
    </row>
    <row r="16" spans="1:17" x14ac:dyDescent="0.25">
      <c r="A16" s="8">
        <f t="shared" si="2"/>
        <v>4</v>
      </c>
      <c r="B16" s="9" t="s">
        <v>26</v>
      </c>
      <c r="C16" s="37">
        <v>0</v>
      </c>
      <c r="D16" s="10">
        <v>215</v>
      </c>
      <c r="E16" s="11">
        <f t="shared" si="0"/>
        <v>215</v>
      </c>
      <c r="F16" s="8">
        <f t="shared" si="3"/>
        <v>52</v>
      </c>
      <c r="G16" s="12" t="s">
        <v>27</v>
      </c>
      <c r="H16" s="37">
        <v>0</v>
      </c>
      <c r="I16" s="10">
        <v>215</v>
      </c>
      <c r="J16" s="8">
        <f t="shared" si="1"/>
        <v>215</v>
      </c>
      <c r="K16" s="2"/>
      <c r="L16" s="2" t="s">
        <v>36</v>
      </c>
      <c r="M16" s="7">
        <f>AVERAGE(C21:C24)</f>
        <v>0</v>
      </c>
      <c r="N16" s="7">
        <f>AVERAGE(D21:D24)</f>
        <v>215</v>
      </c>
      <c r="O16" s="2"/>
      <c r="P16" s="2"/>
      <c r="Q16" s="2"/>
    </row>
    <row r="17" spans="1:17" x14ac:dyDescent="0.25">
      <c r="A17" s="8">
        <f t="shared" si="2"/>
        <v>5</v>
      </c>
      <c r="B17" s="9" t="s">
        <v>28</v>
      </c>
      <c r="C17" s="37">
        <v>0</v>
      </c>
      <c r="D17" s="10">
        <v>215</v>
      </c>
      <c r="E17" s="11">
        <f t="shared" si="0"/>
        <v>215</v>
      </c>
      <c r="F17" s="8">
        <f t="shared" si="3"/>
        <v>53</v>
      </c>
      <c r="G17" s="12" t="s">
        <v>29</v>
      </c>
      <c r="H17" s="37">
        <v>0</v>
      </c>
      <c r="I17" s="10">
        <v>215</v>
      </c>
      <c r="J17" s="8">
        <f t="shared" si="1"/>
        <v>215</v>
      </c>
      <c r="K17" s="2"/>
      <c r="L17" s="2" t="s">
        <v>44</v>
      </c>
      <c r="M17" s="7">
        <f>AVERAGE(C25:C28)</f>
        <v>0</v>
      </c>
      <c r="N17" s="7">
        <f>AVERAGE(D25:D28)</f>
        <v>215</v>
      </c>
      <c r="O17" s="2"/>
      <c r="P17" s="2"/>
      <c r="Q17" s="2"/>
    </row>
    <row r="18" spans="1:17" x14ac:dyDescent="0.25">
      <c r="A18" s="8">
        <f t="shared" si="2"/>
        <v>6</v>
      </c>
      <c r="B18" s="9" t="s">
        <v>30</v>
      </c>
      <c r="C18" s="37">
        <v>0</v>
      </c>
      <c r="D18" s="10">
        <v>215</v>
      </c>
      <c r="E18" s="11">
        <f t="shared" si="0"/>
        <v>215</v>
      </c>
      <c r="F18" s="8">
        <f t="shared" si="3"/>
        <v>54</v>
      </c>
      <c r="G18" s="12" t="s">
        <v>31</v>
      </c>
      <c r="H18" s="37">
        <v>0</v>
      </c>
      <c r="I18" s="10">
        <v>215</v>
      </c>
      <c r="J18" s="8">
        <f t="shared" si="1"/>
        <v>215</v>
      </c>
      <c r="K18" s="2"/>
      <c r="L18" s="2" t="s">
        <v>52</v>
      </c>
      <c r="M18" s="7">
        <f>AVERAGE(C29:C32)</f>
        <v>0</v>
      </c>
      <c r="N18" s="7">
        <f>AVERAGE(D29:D32)</f>
        <v>215</v>
      </c>
      <c r="O18" s="2"/>
      <c r="P18" s="2"/>
      <c r="Q18" s="2"/>
    </row>
    <row r="19" spans="1:17" x14ac:dyDescent="0.25">
      <c r="A19" s="8">
        <f t="shared" si="2"/>
        <v>7</v>
      </c>
      <c r="B19" s="9" t="s">
        <v>32</v>
      </c>
      <c r="C19" s="37">
        <v>0</v>
      </c>
      <c r="D19" s="10">
        <v>215</v>
      </c>
      <c r="E19" s="11">
        <f t="shared" si="0"/>
        <v>215</v>
      </c>
      <c r="F19" s="8">
        <f t="shared" si="3"/>
        <v>55</v>
      </c>
      <c r="G19" s="12" t="s">
        <v>33</v>
      </c>
      <c r="H19" s="37">
        <v>0</v>
      </c>
      <c r="I19" s="10">
        <v>215</v>
      </c>
      <c r="J19" s="8">
        <f t="shared" si="1"/>
        <v>215</v>
      </c>
      <c r="K19" s="2"/>
      <c r="L19" s="2" t="s">
        <v>60</v>
      </c>
      <c r="M19" s="7">
        <f>AVERAGE(C33:C36)</f>
        <v>0</v>
      </c>
      <c r="N19" s="7">
        <f>AVERAGE(D33:D36)</f>
        <v>215</v>
      </c>
      <c r="O19" s="2"/>
      <c r="P19" s="2"/>
      <c r="Q19" s="2"/>
    </row>
    <row r="20" spans="1:17" x14ac:dyDescent="0.25">
      <c r="A20" s="8">
        <f t="shared" si="2"/>
        <v>8</v>
      </c>
      <c r="B20" s="9" t="s">
        <v>34</v>
      </c>
      <c r="C20" s="37">
        <v>0</v>
      </c>
      <c r="D20" s="10">
        <v>215</v>
      </c>
      <c r="E20" s="11">
        <f t="shared" si="0"/>
        <v>215</v>
      </c>
      <c r="F20" s="8">
        <f t="shared" si="3"/>
        <v>56</v>
      </c>
      <c r="G20" s="12" t="s">
        <v>35</v>
      </c>
      <c r="H20" s="37">
        <v>0</v>
      </c>
      <c r="I20" s="10">
        <v>215</v>
      </c>
      <c r="J20" s="8">
        <f t="shared" si="1"/>
        <v>215</v>
      </c>
      <c r="K20" s="2"/>
      <c r="L20" s="2" t="s">
        <v>68</v>
      </c>
      <c r="M20" s="7">
        <f>AVERAGE(C37:C40)</f>
        <v>0</v>
      </c>
      <c r="N20" s="7">
        <f>AVERAGE(D37:D40)</f>
        <v>215</v>
      </c>
      <c r="O20" s="2"/>
      <c r="P20" s="2"/>
      <c r="Q20" s="2"/>
    </row>
    <row r="21" spans="1:17" ht="15.75" customHeight="1" x14ac:dyDescent="0.25">
      <c r="A21" s="8">
        <f t="shared" si="2"/>
        <v>9</v>
      </c>
      <c r="B21" s="9" t="s">
        <v>36</v>
      </c>
      <c r="C21" s="37">
        <v>0</v>
      </c>
      <c r="D21" s="10">
        <v>215</v>
      </c>
      <c r="E21" s="11">
        <f t="shared" si="0"/>
        <v>215</v>
      </c>
      <c r="F21" s="8">
        <f t="shared" si="3"/>
        <v>57</v>
      </c>
      <c r="G21" s="12" t="s">
        <v>37</v>
      </c>
      <c r="H21" s="37">
        <v>0</v>
      </c>
      <c r="I21" s="10">
        <v>215</v>
      </c>
      <c r="J21" s="8">
        <f t="shared" si="1"/>
        <v>215</v>
      </c>
      <c r="K21" s="2"/>
      <c r="L21" s="2" t="s">
        <v>76</v>
      </c>
      <c r="M21" s="7">
        <f>AVERAGE(C41:C44)</f>
        <v>0</v>
      </c>
      <c r="N21" s="7">
        <f>AVERAGE(D41:D44)</f>
        <v>215</v>
      </c>
      <c r="O21" s="2"/>
      <c r="P21" s="2"/>
      <c r="Q21" s="2"/>
    </row>
    <row r="22" spans="1:17" ht="15.75" customHeight="1" x14ac:dyDescent="0.25">
      <c r="A22" s="8">
        <f t="shared" si="2"/>
        <v>10</v>
      </c>
      <c r="B22" s="9" t="s">
        <v>38</v>
      </c>
      <c r="C22" s="37">
        <v>0</v>
      </c>
      <c r="D22" s="10">
        <v>215</v>
      </c>
      <c r="E22" s="11">
        <f t="shared" si="0"/>
        <v>215</v>
      </c>
      <c r="F22" s="8">
        <f t="shared" si="3"/>
        <v>58</v>
      </c>
      <c r="G22" s="12" t="s">
        <v>39</v>
      </c>
      <c r="H22" s="37">
        <v>0</v>
      </c>
      <c r="I22" s="10">
        <v>215</v>
      </c>
      <c r="J22" s="8">
        <f t="shared" si="1"/>
        <v>215</v>
      </c>
      <c r="K22" s="2"/>
      <c r="L22" s="2" t="s">
        <v>84</v>
      </c>
      <c r="M22" s="7">
        <f>AVERAGE(C45:C48)</f>
        <v>0</v>
      </c>
      <c r="N22" s="7">
        <f>AVERAGE(D45:D48)</f>
        <v>215</v>
      </c>
      <c r="O22" s="2"/>
      <c r="P22" s="2"/>
      <c r="Q22" s="2"/>
    </row>
    <row r="23" spans="1:17" ht="15.75" customHeight="1" x14ac:dyDescent="0.25">
      <c r="A23" s="8">
        <f t="shared" si="2"/>
        <v>11</v>
      </c>
      <c r="B23" s="9" t="s">
        <v>40</v>
      </c>
      <c r="C23" s="37">
        <v>0</v>
      </c>
      <c r="D23" s="10">
        <v>215</v>
      </c>
      <c r="E23" s="11">
        <f t="shared" si="0"/>
        <v>215</v>
      </c>
      <c r="F23" s="8">
        <f t="shared" si="3"/>
        <v>59</v>
      </c>
      <c r="G23" s="12" t="s">
        <v>41</v>
      </c>
      <c r="H23" s="37">
        <v>0</v>
      </c>
      <c r="I23" s="10">
        <v>215</v>
      </c>
      <c r="J23" s="8">
        <f t="shared" si="1"/>
        <v>215</v>
      </c>
      <c r="K23" s="2"/>
      <c r="L23" s="2" t="s">
        <v>92</v>
      </c>
      <c r="M23" s="7">
        <f>AVERAGE(C49:C52)</f>
        <v>0</v>
      </c>
      <c r="N23" s="7">
        <f>AVERAGE(D49:D52)</f>
        <v>215</v>
      </c>
      <c r="O23" s="2"/>
      <c r="P23" s="2"/>
      <c r="Q23" s="2"/>
    </row>
    <row r="24" spans="1:17" ht="15.75" customHeight="1" x14ac:dyDescent="0.25">
      <c r="A24" s="8">
        <f t="shared" si="2"/>
        <v>12</v>
      </c>
      <c r="B24" s="9" t="s">
        <v>42</v>
      </c>
      <c r="C24" s="37">
        <v>0</v>
      </c>
      <c r="D24" s="10">
        <v>215</v>
      </c>
      <c r="E24" s="11">
        <f t="shared" si="0"/>
        <v>215</v>
      </c>
      <c r="F24" s="8">
        <f t="shared" si="3"/>
        <v>60</v>
      </c>
      <c r="G24" s="12" t="s">
        <v>43</v>
      </c>
      <c r="H24" s="37">
        <v>0</v>
      </c>
      <c r="I24" s="10">
        <v>215</v>
      </c>
      <c r="J24" s="8">
        <f t="shared" si="1"/>
        <v>215</v>
      </c>
      <c r="K24" s="2"/>
      <c r="L24" s="13" t="s">
        <v>100</v>
      </c>
      <c r="M24" s="7">
        <f>AVERAGE(C53:C56)</f>
        <v>0</v>
      </c>
      <c r="N24" s="7">
        <f>AVERAGE(D53:D56)</f>
        <v>215</v>
      </c>
      <c r="O24" s="2"/>
      <c r="P24" s="2"/>
      <c r="Q24" s="2"/>
    </row>
    <row r="25" spans="1:17" ht="15.75" customHeight="1" x14ac:dyDescent="0.25">
      <c r="A25" s="8">
        <f t="shared" si="2"/>
        <v>13</v>
      </c>
      <c r="B25" s="9" t="s">
        <v>44</v>
      </c>
      <c r="C25" s="37">
        <v>0</v>
      </c>
      <c r="D25" s="10">
        <v>215</v>
      </c>
      <c r="E25" s="11">
        <f t="shared" si="0"/>
        <v>215</v>
      </c>
      <c r="F25" s="8">
        <f t="shared" si="3"/>
        <v>61</v>
      </c>
      <c r="G25" s="12" t="s">
        <v>45</v>
      </c>
      <c r="H25" s="37">
        <v>0</v>
      </c>
      <c r="I25" s="10">
        <v>215</v>
      </c>
      <c r="J25" s="8">
        <f t="shared" si="1"/>
        <v>215</v>
      </c>
      <c r="K25" s="2"/>
      <c r="L25" s="16" t="s">
        <v>108</v>
      </c>
      <c r="M25" s="7">
        <f>AVERAGE(C57:C60)</f>
        <v>0</v>
      </c>
      <c r="N25" s="7">
        <f>AVERAGE(D57:D60)</f>
        <v>215</v>
      </c>
      <c r="O25" s="2"/>
      <c r="P25" s="2"/>
      <c r="Q25" s="2"/>
    </row>
    <row r="26" spans="1:17" ht="15.75" customHeight="1" x14ac:dyDescent="0.25">
      <c r="A26" s="8">
        <f t="shared" si="2"/>
        <v>14</v>
      </c>
      <c r="B26" s="9" t="s">
        <v>46</v>
      </c>
      <c r="C26" s="37">
        <v>0</v>
      </c>
      <c r="D26" s="10">
        <v>215</v>
      </c>
      <c r="E26" s="11">
        <f t="shared" si="0"/>
        <v>215</v>
      </c>
      <c r="F26" s="8">
        <f t="shared" si="3"/>
        <v>62</v>
      </c>
      <c r="G26" s="12" t="s">
        <v>47</v>
      </c>
      <c r="H26" s="37">
        <v>0</v>
      </c>
      <c r="I26" s="10">
        <v>215</v>
      </c>
      <c r="J26" s="8">
        <f t="shared" si="1"/>
        <v>215</v>
      </c>
      <c r="K26" s="2"/>
      <c r="L26" s="16" t="s">
        <v>21</v>
      </c>
      <c r="M26" s="7">
        <f>AVERAGE(H13:H16)</f>
        <v>0</v>
      </c>
      <c r="N26" s="7">
        <f>AVERAGE(I13:I16)</f>
        <v>215</v>
      </c>
      <c r="O26" s="2"/>
      <c r="P26" s="2"/>
      <c r="Q26" s="2"/>
    </row>
    <row r="27" spans="1:17" ht="15.75" customHeight="1" x14ac:dyDescent="0.25">
      <c r="A27" s="8">
        <f t="shared" si="2"/>
        <v>15</v>
      </c>
      <c r="B27" s="9" t="s">
        <v>48</v>
      </c>
      <c r="C27" s="37">
        <v>0</v>
      </c>
      <c r="D27" s="10">
        <v>215</v>
      </c>
      <c r="E27" s="11">
        <f t="shared" si="0"/>
        <v>215</v>
      </c>
      <c r="F27" s="8">
        <f t="shared" si="3"/>
        <v>63</v>
      </c>
      <c r="G27" s="12" t="s">
        <v>49</v>
      </c>
      <c r="H27" s="37">
        <v>0</v>
      </c>
      <c r="I27" s="10">
        <v>215</v>
      </c>
      <c r="J27" s="8">
        <f t="shared" si="1"/>
        <v>215</v>
      </c>
      <c r="K27" s="2"/>
      <c r="L27" s="24" t="s">
        <v>29</v>
      </c>
      <c r="M27" s="7">
        <f>AVERAGE(H17:H20)</f>
        <v>0</v>
      </c>
      <c r="N27" s="7">
        <f>AVERAGE(I17:I20)</f>
        <v>215</v>
      </c>
      <c r="O27" s="2"/>
      <c r="P27" s="2"/>
      <c r="Q27" s="2"/>
    </row>
    <row r="28" spans="1:17" ht="15.75" customHeight="1" x14ac:dyDescent="0.25">
      <c r="A28" s="8">
        <f t="shared" si="2"/>
        <v>16</v>
      </c>
      <c r="B28" s="9" t="s">
        <v>50</v>
      </c>
      <c r="C28" s="37">
        <v>0</v>
      </c>
      <c r="D28" s="10">
        <v>215</v>
      </c>
      <c r="E28" s="11">
        <f t="shared" si="0"/>
        <v>215</v>
      </c>
      <c r="F28" s="8">
        <f t="shared" si="3"/>
        <v>64</v>
      </c>
      <c r="G28" s="12" t="s">
        <v>51</v>
      </c>
      <c r="H28" s="37">
        <v>0</v>
      </c>
      <c r="I28" s="10">
        <v>215</v>
      </c>
      <c r="J28" s="8">
        <f t="shared" si="1"/>
        <v>215</v>
      </c>
      <c r="K28" s="2"/>
      <c r="L28" s="2" t="s">
        <v>37</v>
      </c>
      <c r="M28" s="7">
        <f>AVERAGE(H21:H24)</f>
        <v>0</v>
      </c>
      <c r="N28" s="7">
        <f>AVERAGE(I21:I24)</f>
        <v>215</v>
      </c>
      <c r="O28" s="2"/>
      <c r="P28" s="2"/>
      <c r="Q28" s="2"/>
    </row>
    <row r="29" spans="1:17" ht="15.75" customHeight="1" x14ac:dyDescent="0.25">
      <c r="A29" s="8">
        <f t="shared" si="2"/>
        <v>17</v>
      </c>
      <c r="B29" s="9" t="s">
        <v>52</v>
      </c>
      <c r="C29" s="37">
        <v>0</v>
      </c>
      <c r="D29" s="10">
        <v>215</v>
      </c>
      <c r="E29" s="11">
        <f t="shared" si="0"/>
        <v>215</v>
      </c>
      <c r="F29" s="8">
        <f t="shared" si="3"/>
        <v>65</v>
      </c>
      <c r="G29" s="12" t="s">
        <v>53</v>
      </c>
      <c r="H29" s="37">
        <v>0</v>
      </c>
      <c r="I29" s="10">
        <v>215</v>
      </c>
      <c r="J29" s="8">
        <f t="shared" si="1"/>
        <v>215</v>
      </c>
      <c r="K29" s="2"/>
      <c r="L29" s="2" t="s">
        <v>45</v>
      </c>
      <c r="M29" s="7">
        <f>AVERAGE(H25:H28)</f>
        <v>0</v>
      </c>
      <c r="N29" s="7">
        <f>AVERAGE(I25:I28)</f>
        <v>215</v>
      </c>
      <c r="O29" s="2"/>
      <c r="P29" s="2"/>
      <c r="Q29" s="2"/>
    </row>
    <row r="30" spans="1:17" ht="15.75" customHeight="1" x14ac:dyDescent="0.25">
      <c r="A30" s="8">
        <f t="shared" si="2"/>
        <v>18</v>
      </c>
      <c r="B30" s="9" t="s">
        <v>54</v>
      </c>
      <c r="C30" s="37">
        <v>0</v>
      </c>
      <c r="D30" s="10">
        <v>215</v>
      </c>
      <c r="E30" s="11">
        <f t="shared" si="0"/>
        <v>215</v>
      </c>
      <c r="F30" s="8">
        <f t="shared" si="3"/>
        <v>66</v>
      </c>
      <c r="G30" s="12" t="s">
        <v>55</v>
      </c>
      <c r="H30" s="37">
        <v>0</v>
      </c>
      <c r="I30" s="10">
        <v>215</v>
      </c>
      <c r="J30" s="8">
        <f t="shared" si="1"/>
        <v>215</v>
      </c>
      <c r="K30" s="2"/>
      <c r="L30" s="2" t="s">
        <v>53</v>
      </c>
      <c r="M30" s="7">
        <f>AVERAGE(H29:H32)</f>
        <v>0</v>
      </c>
      <c r="N30" s="7">
        <f>AVERAGE(I29:I32)</f>
        <v>215</v>
      </c>
      <c r="O30" s="2"/>
      <c r="P30" s="2"/>
      <c r="Q30" s="2"/>
    </row>
    <row r="31" spans="1:17" ht="15.75" customHeight="1" x14ac:dyDescent="0.25">
      <c r="A31" s="8">
        <f t="shared" si="2"/>
        <v>19</v>
      </c>
      <c r="B31" s="9" t="s">
        <v>56</v>
      </c>
      <c r="C31" s="37">
        <v>0</v>
      </c>
      <c r="D31" s="10">
        <v>215</v>
      </c>
      <c r="E31" s="11">
        <f t="shared" si="0"/>
        <v>215</v>
      </c>
      <c r="F31" s="8">
        <f t="shared" si="3"/>
        <v>67</v>
      </c>
      <c r="G31" s="12" t="s">
        <v>57</v>
      </c>
      <c r="H31" s="37">
        <v>0</v>
      </c>
      <c r="I31" s="10">
        <v>215</v>
      </c>
      <c r="J31" s="8">
        <f t="shared" si="1"/>
        <v>215</v>
      </c>
      <c r="K31" s="2"/>
      <c r="L31" s="2" t="s">
        <v>61</v>
      </c>
      <c r="M31" s="7">
        <f>AVERAGE(H33:H36)</f>
        <v>0</v>
      </c>
      <c r="N31" s="7">
        <f>AVERAGE(I33:I36)</f>
        <v>215</v>
      </c>
      <c r="O31" s="2"/>
      <c r="P31" s="2"/>
      <c r="Q31" s="2"/>
    </row>
    <row r="32" spans="1:17" ht="15.75" customHeight="1" x14ac:dyDescent="0.25">
      <c r="A32" s="8">
        <f t="shared" si="2"/>
        <v>20</v>
      </c>
      <c r="B32" s="9" t="s">
        <v>58</v>
      </c>
      <c r="C32" s="37">
        <v>0</v>
      </c>
      <c r="D32" s="10">
        <v>215</v>
      </c>
      <c r="E32" s="11">
        <f t="shared" si="0"/>
        <v>215</v>
      </c>
      <c r="F32" s="8">
        <f t="shared" si="3"/>
        <v>68</v>
      </c>
      <c r="G32" s="12" t="s">
        <v>59</v>
      </c>
      <c r="H32" s="37">
        <v>0</v>
      </c>
      <c r="I32" s="10">
        <v>215</v>
      </c>
      <c r="J32" s="8">
        <f t="shared" si="1"/>
        <v>215</v>
      </c>
      <c r="K32" s="2"/>
      <c r="L32" s="2" t="s">
        <v>69</v>
      </c>
      <c r="M32" s="7">
        <f>AVERAGE(H37:H40)</f>
        <v>0</v>
      </c>
      <c r="N32" s="7">
        <f>AVERAGE(I37:I40)</f>
        <v>215</v>
      </c>
      <c r="O32" s="2"/>
      <c r="P32" s="2"/>
      <c r="Q32" s="2"/>
    </row>
    <row r="33" spans="1:17" ht="15.75" customHeight="1" x14ac:dyDescent="0.25">
      <c r="A33" s="8">
        <f t="shared" si="2"/>
        <v>21</v>
      </c>
      <c r="B33" s="9" t="s">
        <v>60</v>
      </c>
      <c r="C33" s="37">
        <v>0</v>
      </c>
      <c r="D33" s="10">
        <v>215</v>
      </c>
      <c r="E33" s="11">
        <f t="shared" si="0"/>
        <v>215</v>
      </c>
      <c r="F33" s="8">
        <f t="shared" si="3"/>
        <v>69</v>
      </c>
      <c r="G33" s="12" t="s">
        <v>61</v>
      </c>
      <c r="H33" s="37">
        <v>0</v>
      </c>
      <c r="I33" s="10">
        <v>215</v>
      </c>
      <c r="J33" s="8">
        <f t="shared" si="1"/>
        <v>215</v>
      </c>
      <c r="K33" s="2"/>
      <c r="L33" s="2" t="s">
        <v>77</v>
      </c>
      <c r="M33" s="7">
        <f>AVERAGE(H41:H44)</f>
        <v>0</v>
      </c>
      <c r="N33" s="7">
        <f>AVERAGE(I41:I44)</f>
        <v>215</v>
      </c>
      <c r="O33" s="2"/>
      <c r="P33" s="2"/>
      <c r="Q33" s="2"/>
    </row>
    <row r="34" spans="1:17" ht="15.75" customHeight="1" x14ac:dyDescent="0.25">
      <c r="A34" s="8">
        <f t="shared" si="2"/>
        <v>22</v>
      </c>
      <c r="B34" s="9" t="s">
        <v>62</v>
      </c>
      <c r="C34" s="37">
        <v>0</v>
      </c>
      <c r="D34" s="10">
        <v>215</v>
      </c>
      <c r="E34" s="11">
        <f t="shared" si="0"/>
        <v>215</v>
      </c>
      <c r="F34" s="8">
        <f t="shared" si="3"/>
        <v>70</v>
      </c>
      <c r="G34" s="12" t="s">
        <v>63</v>
      </c>
      <c r="H34" s="37">
        <v>0</v>
      </c>
      <c r="I34" s="10">
        <v>215</v>
      </c>
      <c r="J34" s="8">
        <f t="shared" si="1"/>
        <v>215</v>
      </c>
      <c r="K34" s="2"/>
      <c r="L34" s="2" t="s">
        <v>85</v>
      </c>
      <c r="M34" s="7">
        <f>AVERAGE(H45:H48)</f>
        <v>0</v>
      </c>
      <c r="N34" s="7">
        <f>AVERAGE(I45:I48)</f>
        <v>215</v>
      </c>
      <c r="O34" s="2"/>
      <c r="P34" s="2"/>
      <c r="Q34" s="2"/>
    </row>
    <row r="35" spans="1:17" ht="15.75" customHeight="1" x14ac:dyDescent="0.25">
      <c r="A35" s="8">
        <f t="shared" si="2"/>
        <v>23</v>
      </c>
      <c r="B35" s="9" t="s">
        <v>64</v>
      </c>
      <c r="C35" s="37">
        <v>0</v>
      </c>
      <c r="D35" s="10">
        <v>215</v>
      </c>
      <c r="E35" s="11">
        <f t="shared" si="0"/>
        <v>215</v>
      </c>
      <c r="F35" s="8">
        <f t="shared" si="3"/>
        <v>71</v>
      </c>
      <c r="G35" s="12" t="s">
        <v>65</v>
      </c>
      <c r="H35" s="37">
        <v>0</v>
      </c>
      <c r="I35" s="10">
        <v>215</v>
      </c>
      <c r="J35" s="8">
        <f t="shared" si="1"/>
        <v>215</v>
      </c>
      <c r="K35" s="2"/>
      <c r="L35" s="2" t="s">
        <v>93</v>
      </c>
      <c r="M35" s="7">
        <f>AVERAGE(H49:H52)</f>
        <v>0</v>
      </c>
      <c r="N35" s="7">
        <f>AVERAGE(I49:I52)</f>
        <v>215</v>
      </c>
      <c r="O35" s="2"/>
      <c r="P35" s="2"/>
      <c r="Q35" s="2"/>
    </row>
    <row r="36" spans="1:17" ht="15.75" customHeight="1" x14ac:dyDescent="0.25">
      <c r="A36" s="8">
        <f t="shared" si="2"/>
        <v>24</v>
      </c>
      <c r="B36" s="9" t="s">
        <v>66</v>
      </c>
      <c r="C36" s="37">
        <v>0</v>
      </c>
      <c r="D36" s="10">
        <v>215</v>
      </c>
      <c r="E36" s="11">
        <f t="shared" si="0"/>
        <v>215</v>
      </c>
      <c r="F36" s="8">
        <f t="shared" si="3"/>
        <v>72</v>
      </c>
      <c r="G36" s="12" t="s">
        <v>67</v>
      </c>
      <c r="H36" s="37">
        <v>0</v>
      </c>
      <c r="I36" s="10">
        <v>215</v>
      </c>
      <c r="J36" s="8">
        <f t="shared" si="1"/>
        <v>215</v>
      </c>
      <c r="K36" s="2"/>
      <c r="L36" s="100" t="s">
        <v>101</v>
      </c>
      <c r="M36" s="7">
        <f>AVERAGE(H53:H56)</f>
        <v>0</v>
      </c>
      <c r="N36" s="7">
        <f>AVERAGE(I53:I56)</f>
        <v>215</v>
      </c>
      <c r="O36" s="2"/>
      <c r="P36" s="2"/>
      <c r="Q36" s="2"/>
    </row>
    <row r="37" spans="1:17" ht="15.75" customHeight="1" x14ac:dyDescent="0.25">
      <c r="A37" s="8">
        <v>25</v>
      </c>
      <c r="B37" s="9" t="s">
        <v>68</v>
      </c>
      <c r="C37" s="37">
        <v>0</v>
      </c>
      <c r="D37" s="10">
        <v>215</v>
      </c>
      <c r="E37" s="11">
        <f t="shared" si="0"/>
        <v>215</v>
      </c>
      <c r="F37" s="8">
        <v>73</v>
      </c>
      <c r="G37" s="12" t="s">
        <v>69</v>
      </c>
      <c r="H37" s="37">
        <v>0</v>
      </c>
      <c r="I37" s="10">
        <v>215</v>
      </c>
      <c r="J37" s="8">
        <f t="shared" si="1"/>
        <v>215</v>
      </c>
      <c r="K37" s="2"/>
      <c r="L37" s="100" t="s">
        <v>109</v>
      </c>
      <c r="M37" s="7">
        <f>AVERAGE(H57:H60)</f>
        <v>0</v>
      </c>
      <c r="N37" s="7">
        <f>AVERAGE(I57:I60)</f>
        <v>215</v>
      </c>
      <c r="O37" s="2"/>
      <c r="P37" s="2"/>
      <c r="Q37" s="2"/>
    </row>
    <row r="38" spans="1:17" ht="15.75" customHeight="1" x14ac:dyDescent="0.25">
      <c r="A38" s="8">
        <f t="shared" ref="A38:A60" si="4">A37+1</f>
        <v>26</v>
      </c>
      <c r="B38" s="9" t="s">
        <v>70</v>
      </c>
      <c r="C38" s="37">
        <v>0</v>
      </c>
      <c r="D38" s="10">
        <v>215</v>
      </c>
      <c r="E38" s="8">
        <f t="shared" si="0"/>
        <v>215</v>
      </c>
      <c r="F38" s="8">
        <f t="shared" ref="F38:F60" si="5">F37+1</f>
        <v>74</v>
      </c>
      <c r="G38" s="12" t="s">
        <v>71</v>
      </c>
      <c r="H38" s="37">
        <v>0</v>
      </c>
      <c r="I38" s="10">
        <v>215</v>
      </c>
      <c r="J38" s="8">
        <f t="shared" si="1"/>
        <v>215</v>
      </c>
      <c r="K38" s="2"/>
      <c r="L38" s="100" t="s">
        <v>288</v>
      </c>
      <c r="M38" s="100">
        <f>AVERAGE(M14:M37)</f>
        <v>0</v>
      </c>
      <c r="N38" s="100">
        <f>AVERAGE(N14:N37)</f>
        <v>215</v>
      </c>
      <c r="O38" s="2"/>
      <c r="P38" s="2"/>
      <c r="Q38" s="2"/>
    </row>
    <row r="39" spans="1:17" ht="15.75" customHeight="1" x14ac:dyDescent="0.25">
      <c r="A39" s="8">
        <f t="shared" si="4"/>
        <v>27</v>
      </c>
      <c r="B39" s="9" t="s">
        <v>72</v>
      </c>
      <c r="C39" s="37">
        <v>0</v>
      </c>
      <c r="D39" s="10">
        <v>215</v>
      </c>
      <c r="E39" s="8">
        <f t="shared" si="0"/>
        <v>215</v>
      </c>
      <c r="F39" s="8">
        <f t="shared" si="5"/>
        <v>75</v>
      </c>
      <c r="G39" s="12" t="s">
        <v>73</v>
      </c>
      <c r="H39" s="37">
        <v>0</v>
      </c>
      <c r="I39" s="10">
        <v>215</v>
      </c>
      <c r="J39" s="8">
        <f t="shared" si="1"/>
        <v>215</v>
      </c>
      <c r="K39" s="2"/>
      <c r="L39" s="2"/>
      <c r="M39" s="2"/>
      <c r="N39" s="2"/>
      <c r="O39" s="2"/>
      <c r="P39" s="2"/>
      <c r="Q39" s="2"/>
    </row>
    <row r="40" spans="1:17" ht="15.75" customHeight="1" x14ac:dyDescent="0.25">
      <c r="A40" s="8">
        <f t="shared" si="4"/>
        <v>28</v>
      </c>
      <c r="B40" s="9" t="s">
        <v>74</v>
      </c>
      <c r="C40" s="37">
        <v>0</v>
      </c>
      <c r="D40" s="10">
        <v>215</v>
      </c>
      <c r="E40" s="8">
        <f t="shared" si="0"/>
        <v>215</v>
      </c>
      <c r="F40" s="8">
        <f t="shared" si="5"/>
        <v>76</v>
      </c>
      <c r="G40" s="12" t="s">
        <v>75</v>
      </c>
      <c r="H40" s="37">
        <v>0</v>
      </c>
      <c r="I40" s="10">
        <v>215</v>
      </c>
      <c r="J40" s="8">
        <f t="shared" si="1"/>
        <v>215</v>
      </c>
      <c r="K40" s="2"/>
      <c r="L40" s="2"/>
      <c r="M40" s="2"/>
      <c r="N40" s="2"/>
      <c r="O40" s="2"/>
      <c r="P40" s="2"/>
      <c r="Q40" s="2"/>
    </row>
    <row r="41" spans="1:17" ht="15.75" customHeight="1" x14ac:dyDescent="0.25">
      <c r="A41" s="8">
        <f t="shared" si="4"/>
        <v>29</v>
      </c>
      <c r="B41" s="9" t="s">
        <v>76</v>
      </c>
      <c r="C41" s="37">
        <v>0</v>
      </c>
      <c r="D41" s="10">
        <v>215</v>
      </c>
      <c r="E41" s="8">
        <f t="shared" si="0"/>
        <v>215</v>
      </c>
      <c r="F41" s="8">
        <f t="shared" si="5"/>
        <v>77</v>
      </c>
      <c r="G41" s="12" t="s">
        <v>77</v>
      </c>
      <c r="H41" s="37">
        <v>0</v>
      </c>
      <c r="I41" s="10">
        <v>215</v>
      </c>
      <c r="J41" s="8">
        <f t="shared" si="1"/>
        <v>215</v>
      </c>
      <c r="K41" s="2"/>
      <c r="L41" s="2"/>
      <c r="M41" s="2"/>
      <c r="N41" s="2"/>
      <c r="O41" s="2"/>
      <c r="P41" s="2"/>
      <c r="Q41" s="2"/>
    </row>
    <row r="42" spans="1:17" ht="15.75" customHeight="1" x14ac:dyDescent="0.25">
      <c r="A42" s="8">
        <f t="shared" si="4"/>
        <v>30</v>
      </c>
      <c r="B42" s="9" t="s">
        <v>78</v>
      </c>
      <c r="C42" s="37">
        <v>0</v>
      </c>
      <c r="D42" s="10">
        <v>215</v>
      </c>
      <c r="E42" s="8">
        <f t="shared" si="0"/>
        <v>215</v>
      </c>
      <c r="F42" s="8">
        <f t="shared" si="5"/>
        <v>78</v>
      </c>
      <c r="G42" s="12" t="s">
        <v>79</v>
      </c>
      <c r="H42" s="37">
        <v>0</v>
      </c>
      <c r="I42" s="10">
        <v>215</v>
      </c>
      <c r="J42" s="8">
        <f t="shared" si="1"/>
        <v>215</v>
      </c>
      <c r="K42" s="2"/>
      <c r="L42" s="2"/>
      <c r="M42" s="2"/>
      <c r="N42" s="2"/>
      <c r="O42" s="2"/>
      <c r="P42" s="2"/>
      <c r="Q42" s="2"/>
    </row>
    <row r="43" spans="1:17" ht="15.75" customHeight="1" x14ac:dyDescent="0.25">
      <c r="A43" s="8">
        <f t="shared" si="4"/>
        <v>31</v>
      </c>
      <c r="B43" s="9" t="s">
        <v>80</v>
      </c>
      <c r="C43" s="37">
        <v>0</v>
      </c>
      <c r="D43" s="10">
        <v>215</v>
      </c>
      <c r="E43" s="8">
        <f t="shared" si="0"/>
        <v>215</v>
      </c>
      <c r="F43" s="8">
        <f t="shared" si="5"/>
        <v>79</v>
      </c>
      <c r="G43" s="12" t="s">
        <v>81</v>
      </c>
      <c r="H43" s="37">
        <v>0</v>
      </c>
      <c r="I43" s="10">
        <v>215</v>
      </c>
      <c r="J43" s="8">
        <f t="shared" si="1"/>
        <v>215</v>
      </c>
      <c r="K43" s="2"/>
      <c r="L43" s="2"/>
      <c r="M43" s="2"/>
      <c r="N43" s="2"/>
      <c r="O43" s="2"/>
      <c r="P43" s="2"/>
      <c r="Q43" s="2"/>
    </row>
    <row r="44" spans="1:17" ht="15.75" customHeight="1" x14ac:dyDescent="0.25">
      <c r="A44" s="8">
        <f t="shared" si="4"/>
        <v>32</v>
      </c>
      <c r="B44" s="9" t="s">
        <v>82</v>
      </c>
      <c r="C44" s="37">
        <v>0</v>
      </c>
      <c r="D44" s="10">
        <v>215</v>
      </c>
      <c r="E44" s="8">
        <f t="shared" si="0"/>
        <v>215</v>
      </c>
      <c r="F44" s="8">
        <f t="shared" si="5"/>
        <v>80</v>
      </c>
      <c r="G44" s="12" t="s">
        <v>83</v>
      </c>
      <c r="H44" s="37">
        <v>0</v>
      </c>
      <c r="I44" s="10">
        <v>215</v>
      </c>
      <c r="J44" s="8">
        <f t="shared" si="1"/>
        <v>215</v>
      </c>
      <c r="K44" s="2"/>
      <c r="L44" s="2"/>
      <c r="M44" s="2"/>
      <c r="N44" s="2"/>
      <c r="O44" s="2"/>
      <c r="P44" s="2"/>
      <c r="Q44" s="2"/>
    </row>
    <row r="45" spans="1:17" ht="15.75" customHeight="1" x14ac:dyDescent="0.25">
      <c r="A45" s="8">
        <f t="shared" si="4"/>
        <v>33</v>
      </c>
      <c r="B45" s="9" t="s">
        <v>84</v>
      </c>
      <c r="C45" s="37">
        <v>0</v>
      </c>
      <c r="D45" s="10">
        <v>215</v>
      </c>
      <c r="E45" s="8">
        <f t="shared" si="0"/>
        <v>215</v>
      </c>
      <c r="F45" s="8">
        <f t="shared" si="5"/>
        <v>81</v>
      </c>
      <c r="G45" s="12" t="s">
        <v>85</v>
      </c>
      <c r="H45" s="37">
        <v>0</v>
      </c>
      <c r="I45" s="10">
        <v>215</v>
      </c>
      <c r="J45" s="8">
        <f t="shared" si="1"/>
        <v>215</v>
      </c>
      <c r="K45" s="2"/>
      <c r="L45" s="2"/>
      <c r="M45" s="2"/>
      <c r="N45" s="2"/>
      <c r="O45" s="2"/>
      <c r="P45" s="2"/>
      <c r="Q45" s="2"/>
    </row>
    <row r="46" spans="1:17" ht="15.75" customHeight="1" x14ac:dyDescent="0.25">
      <c r="A46" s="8">
        <f t="shared" si="4"/>
        <v>34</v>
      </c>
      <c r="B46" s="9" t="s">
        <v>86</v>
      </c>
      <c r="C46" s="37">
        <v>0</v>
      </c>
      <c r="D46" s="10">
        <v>215</v>
      </c>
      <c r="E46" s="8">
        <f t="shared" si="0"/>
        <v>215</v>
      </c>
      <c r="F46" s="8">
        <f t="shared" si="5"/>
        <v>82</v>
      </c>
      <c r="G46" s="12" t="s">
        <v>87</v>
      </c>
      <c r="H46" s="37">
        <v>0</v>
      </c>
      <c r="I46" s="10">
        <v>215</v>
      </c>
      <c r="J46" s="8">
        <f t="shared" si="1"/>
        <v>215</v>
      </c>
      <c r="K46" s="2"/>
      <c r="L46" s="2"/>
      <c r="M46" s="2"/>
      <c r="N46" s="2"/>
      <c r="O46" s="2"/>
      <c r="P46" s="2"/>
      <c r="Q46" s="2"/>
    </row>
    <row r="47" spans="1:17" ht="15.75" customHeight="1" x14ac:dyDescent="0.25">
      <c r="A47" s="8">
        <f t="shared" si="4"/>
        <v>35</v>
      </c>
      <c r="B47" s="9" t="s">
        <v>88</v>
      </c>
      <c r="C47" s="37">
        <v>0</v>
      </c>
      <c r="D47" s="10">
        <v>215</v>
      </c>
      <c r="E47" s="8">
        <f t="shared" si="0"/>
        <v>215</v>
      </c>
      <c r="F47" s="8">
        <f t="shared" si="5"/>
        <v>83</v>
      </c>
      <c r="G47" s="12" t="s">
        <v>89</v>
      </c>
      <c r="H47" s="37">
        <v>0</v>
      </c>
      <c r="I47" s="10">
        <v>215</v>
      </c>
      <c r="J47" s="8">
        <f t="shared" si="1"/>
        <v>215</v>
      </c>
      <c r="K47" s="2"/>
      <c r="L47" s="2"/>
      <c r="M47" s="2"/>
      <c r="N47" s="2"/>
      <c r="O47" s="2"/>
      <c r="P47" s="2"/>
      <c r="Q47" s="2"/>
    </row>
    <row r="48" spans="1:17" ht="15.75" customHeight="1" x14ac:dyDescent="0.25">
      <c r="A48" s="8">
        <f t="shared" si="4"/>
        <v>36</v>
      </c>
      <c r="B48" s="9" t="s">
        <v>90</v>
      </c>
      <c r="C48" s="37">
        <v>0</v>
      </c>
      <c r="D48" s="10">
        <v>215</v>
      </c>
      <c r="E48" s="8">
        <f t="shared" si="0"/>
        <v>215</v>
      </c>
      <c r="F48" s="8">
        <f t="shared" si="5"/>
        <v>84</v>
      </c>
      <c r="G48" s="12" t="s">
        <v>91</v>
      </c>
      <c r="H48" s="37">
        <v>0</v>
      </c>
      <c r="I48" s="10">
        <v>215</v>
      </c>
      <c r="J48" s="8">
        <f t="shared" si="1"/>
        <v>215</v>
      </c>
      <c r="K48" s="2"/>
      <c r="L48" s="2"/>
      <c r="M48" s="2"/>
      <c r="N48" s="2"/>
      <c r="O48" s="2"/>
      <c r="P48" s="2"/>
      <c r="Q48" s="2"/>
    </row>
    <row r="49" spans="1:17" ht="15.75" customHeight="1" x14ac:dyDescent="0.25">
      <c r="A49" s="8">
        <f t="shared" si="4"/>
        <v>37</v>
      </c>
      <c r="B49" s="9" t="s">
        <v>92</v>
      </c>
      <c r="C49" s="37">
        <v>0</v>
      </c>
      <c r="D49" s="10">
        <v>215</v>
      </c>
      <c r="E49" s="8">
        <f t="shared" si="0"/>
        <v>215</v>
      </c>
      <c r="F49" s="8">
        <f t="shared" si="5"/>
        <v>85</v>
      </c>
      <c r="G49" s="12" t="s">
        <v>93</v>
      </c>
      <c r="H49" s="37">
        <v>0</v>
      </c>
      <c r="I49" s="10">
        <v>215</v>
      </c>
      <c r="J49" s="8">
        <f t="shared" si="1"/>
        <v>215</v>
      </c>
      <c r="K49" s="2"/>
      <c r="L49" s="2"/>
      <c r="M49" s="2"/>
      <c r="N49" s="2"/>
      <c r="O49" s="2"/>
      <c r="P49" s="2"/>
      <c r="Q49" s="2"/>
    </row>
    <row r="50" spans="1:17" ht="15.75" customHeight="1" x14ac:dyDescent="0.25">
      <c r="A50" s="8">
        <f t="shared" si="4"/>
        <v>38</v>
      </c>
      <c r="B50" s="12" t="s">
        <v>94</v>
      </c>
      <c r="C50" s="37">
        <v>0</v>
      </c>
      <c r="D50" s="10">
        <v>215</v>
      </c>
      <c r="E50" s="8">
        <f t="shared" si="0"/>
        <v>215</v>
      </c>
      <c r="F50" s="8">
        <f t="shared" si="5"/>
        <v>86</v>
      </c>
      <c r="G50" s="12" t="s">
        <v>95</v>
      </c>
      <c r="H50" s="37">
        <v>0</v>
      </c>
      <c r="I50" s="10">
        <v>215</v>
      </c>
      <c r="J50" s="8">
        <f t="shared" si="1"/>
        <v>215</v>
      </c>
      <c r="K50" s="2"/>
      <c r="L50" s="2"/>
      <c r="M50" s="2"/>
      <c r="N50" s="2"/>
      <c r="O50" s="2"/>
      <c r="P50" s="2"/>
      <c r="Q50" s="2"/>
    </row>
    <row r="51" spans="1:17" ht="15.75" customHeight="1" x14ac:dyDescent="0.25">
      <c r="A51" s="8">
        <f t="shared" si="4"/>
        <v>39</v>
      </c>
      <c r="B51" s="12" t="s">
        <v>96</v>
      </c>
      <c r="C51" s="37">
        <v>0</v>
      </c>
      <c r="D51" s="10">
        <v>215</v>
      </c>
      <c r="E51" s="8">
        <f t="shared" si="0"/>
        <v>215</v>
      </c>
      <c r="F51" s="8">
        <f t="shared" si="5"/>
        <v>87</v>
      </c>
      <c r="G51" s="12" t="s">
        <v>97</v>
      </c>
      <c r="H51" s="37">
        <v>0</v>
      </c>
      <c r="I51" s="10">
        <v>215</v>
      </c>
      <c r="J51" s="8">
        <f t="shared" si="1"/>
        <v>215</v>
      </c>
      <c r="K51" s="2"/>
      <c r="L51" s="2"/>
      <c r="M51" s="2"/>
      <c r="N51" s="2"/>
      <c r="O51" s="2"/>
      <c r="P51" s="2"/>
      <c r="Q51" s="2"/>
    </row>
    <row r="52" spans="1:17" ht="15.75" customHeight="1" x14ac:dyDescent="0.25">
      <c r="A52" s="8">
        <f t="shared" si="4"/>
        <v>40</v>
      </c>
      <c r="B52" s="12" t="s">
        <v>98</v>
      </c>
      <c r="C52" s="37">
        <v>0</v>
      </c>
      <c r="D52" s="10">
        <v>215</v>
      </c>
      <c r="E52" s="8">
        <f t="shared" si="0"/>
        <v>215</v>
      </c>
      <c r="F52" s="8">
        <f t="shared" si="5"/>
        <v>88</v>
      </c>
      <c r="G52" s="12" t="s">
        <v>99</v>
      </c>
      <c r="H52" s="37">
        <v>0</v>
      </c>
      <c r="I52" s="10">
        <v>215</v>
      </c>
      <c r="J52" s="8">
        <f t="shared" si="1"/>
        <v>215</v>
      </c>
      <c r="K52" s="2"/>
      <c r="L52" s="2"/>
      <c r="M52" s="2"/>
      <c r="N52" s="2"/>
      <c r="O52" s="2"/>
      <c r="P52" s="2"/>
      <c r="Q52" s="2"/>
    </row>
    <row r="53" spans="1:17" ht="15.75" customHeight="1" x14ac:dyDescent="0.25">
      <c r="A53" s="8">
        <f t="shared" si="4"/>
        <v>41</v>
      </c>
      <c r="B53" s="12" t="s">
        <v>100</v>
      </c>
      <c r="C53" s="37">
        <v>0</v>
      </c>
      <c r="D53" s="10">
        <v>215</v>
      </c>
      <c r="E53" s="8">
        <f t="shared" si="0"/>
        <v>215</v>
      </c>
      <c r="F53" s="8">
        <f t="shared" si="5"/>
        <v>89</v>
      </c>
      <c r="G53" s="12" t="s">
        <v>101</v>
      </c>
      <c r="H53" s="37">
        <v>0</v>
      </c>
      <c r="I53" s="10">
        <v>215</v>
      </c>
      <c r="J53" s="8">
        <f t="shared" si="1"/>
        <v>215</v>
      </c>
      <c r="K53" s="2"/>
      <c r="L53" s="13"/>
      <c r="M53" s="13"/>
      <c r="N53" s="13"/>
      <c r="O53" s="2"/>
      <c r="P53" s="2"/>
      <c r="Q53" s="2"/>
    </row>
    <row r="54" spans="1:17" ht="15.75" customHeight="1" x14ac:dyDescent="0.25">
      <c r="A54" s="8">
        <f t="shared" si="4"/>
        <v>42</v>
      </c>
      <c r="B54" s="12" t="s">
        <v>102</v>
      </c>
      <c r="C54" s="37">
        <v>0</v>
      </c>
      <c r="D54" s="10">
        <v>215</v>
      </c>
      <c r="E54" s="8">
        <f t="shared" si="0"/>
        <v>215</v>
      </c>
      <c r="F54" s="8">
        <f t="shared" si="5"/>
        <v>90</v>
      </c>
      <c r="G54" s="12" t="s">
        <v>103</v>
      </c>
      <c r="H54" s="37">
        <v>0</v>
      </c>
      <c r="I54" s="10">
        <v>215</v>
      </c>
      <c r="J54" s="8">
        <f t="shared" si="1"/>
        <v>215</v>
      </c>
      <c r="K54" s="2"/>
      <c r="L54" s="13"/>
      <c r="M54" s="13"/>
      <c r="N54" s="13"/>
      <c r="O54" s="2"/>
      <c r="P54" s="2"/>
      <c r="Q54" s="2"/>
    </row>
    <row r="55" spans="1:17" ht="15.75" customHeight="1" x14ac:dyDescent="0.25">
      <c r="A55" s="8">
        <f t="shared" si="4"/>
        <v>43</v>
      </c>
      <c r="B55" s="12" t="s">
        <v>104</v>
      </c>
      <c r="C55" s="37">
        <v>0</v>
      </c>
      <c r="D55" s="10">
        <v>215</v>
      </c>
      <c r="E55" s="8">
        <f t="shared" si="0"/>
        <v>215</v>
      </c>
      <c r="F55" s="8">
        <f t="shared" si="5"/>
        <v>91</v>
      </c>
      <c r="G55" s="12" t="s">
        <v>105</v>
      </c>
      <c r="H55" s="37">
        <v>0</v>
      </c>
      <c r="I55" s="10">
        <v>215</v>
      </c>
      <c r="J55" s="8">
        <f t="shared" si="1"/>
        <v>215</v>
      </c>
      <c r="K55" s="2"/>
      <c r="L55" s="13"/>
      <c r="M55" s="13"/>
      <c r="N55" s="13"/>
      <c r="O55" s="2"/>
      <c r="P55" s="2"/>
      <c r="Q55" s="2"/>
    </row>
    <row r="56" spans="1:17" ht="15.75" customHeight="1" x14ac:dyDescent="0.25">
      <c r="A56" s="8">
        <f t="shared" si="4"/>
        <v>44</v>
      </c>
      <c r="B56" s="12" t="s">
        <v>106</v>
      </c>
      <c r="C56" s="37">
        <v>0</v>
      </c>
      <c r="D56" s="10">
        <v>215</v>
      </c>
      <c r="E56" s="8">
        <f t="shared" si="0"/>
        <v>215</v>
      </c>
      <c r="F56" s="8">
        <f t="shared" si="5"/>
        <v>92</v>
      </c>
      <c r="G56" s="12" t="s">
        <v>107</v>
      </c>
      <c r="H56" s="37">
        <v>0</v>
      </c>
      <c r="I56" s="10">
        <v>215</v>
      </c>
      <c r="J56" s="8">
        <f t="shared" si="1"/>
        <v>215</v>
      </c>
      <c r="K56" s="2"/>
      <c r="L56" s="13"/>
      <c r="M56" s="13"/>
      <c r="N56" s="13"/>
      <c r="O56" s="2"/>
      <c r="P56" s="2"/>
      <c r="Q56" s="2"/>
    </row>
    <row r="57" spans="1:17" ht="15.75" customHeight="1" x14ac:dyDescent="0.25">
      <c r="A57" s="8">
        <f t="shared" si="4"/>
        <v>45</v>
      </c>
      <c r="B57" s="12" t="s">
        <v>108</v>
      </c>
      <c r="C57" s="37">
        <v>0</v>
      </c>
      <c r="D57" s="10">
        <v>215</v>
      </c>
      <c r="E57" s="8">
        <f t="shared" si="0"/>
        <v>215</v>
      </c>
      <c r="F57" s="8">
        <f t="shared" si="5"/>
        <v>93</v>
      </c>
      <c r="G57" s="12" t="s">
        <v>109</v>
      </c>
      <c r="H57" s="37">
        <v>0</v>
      </c>
      <c r="I57" s="10">
        <v>215</v>
      </c>
      <c r="J57" s="8">
        <f t="shared" si="1"/>
        <v>215</v>
      </c>
      <c r="K57" s="2"/>
      <c r="L57" s="14"/>
      <c r="M57" s="13"/>
      <c r="N57" s="15"/>
      <c r="O57" s="2"/>
      <c r="P57" s="2"/>
      <c r="Q57" s="2"/>
    </row>
    <row r="58" spans="1:17" ht="15.75" customHeight="1" x14ac:dyDescent="0.25">
      <c r="A58" s="8">
        <f t="shared" si="4"/>
        <v>46</v>
      </c>
      <c r="B58" s="12" t="s">
        <v>110</v>
      </c>
      <c r="C58" s="37">
        <v>0</v>
      </c>
      <c r="D58" s="10">
        <v>215</v>
      </c>
      <c r="E58" s="8">
        <f t="shared" si="0"/>
        <v>215</v>
      </c>
      <c r="F58" s="8">
        <f t="shared" si="5"/>
        <v>94</v>
      </c>
      <c r="G58" s="12" t="s">
        <v>111</v>
      </c>
      <c r="H58" s="37">
        <v>0</v>
      </c>
      <c r="I58" s="10">
        <v>215</v>
      </c>
      <c r="J58" s="8">
        <f t="shared" si="1"/>
        <v>215</v>
      </c>
      <c r="K58" s="2"/>
      <c r="L58" s="16"/>
      <c r="M58" s="13"/>
      <c r="N58" s="15"/>
      <c r="O58" s="2"/>
      <c r="P58" s="2"/>
      <c r="Q58" s="2"/>
    </row>
    <row r="59" spans="1:17" ht="15.75" customHeight="1" x14ac:dyDescent="0.25">
      <c r="A59" s="17">
        <f t="shared" si="4"/>
        <v>47</v>
      </c>
      <c r="B59" s="18" t="s">
        <v>112</v>
      </c>
      <c r="C59" s="37">
        <v>0</v>
      </c>
      <c r="D59" s="10">
        <v>215</v>
      </c>
      <c r="E59" s="17">
        <f t="shared" si="0"/>
        <v>215</v>
      </c>
      <c r="F59" s="17">
        <f t="shared" si="5"/>
        <v>95</v>
      </c>
      <c r="G59" s="18" t="s">
        <v>113</v>
      </c>
      <c r="H59" s="37">
        <v>0</v>
      </c>
      <c r="I59" s="10">
        <v>215</v>
      </c>
      <c r="J59" s="17">
        <f t="shared" si="1"/>
        <v>215</v>
      </c>
      <c r="K59" s="2"/>
      <c r="L59" s="16"/>
      <c r="M59" s="19"/>
      <c r="N59" s="15"/>
      <c r="O59" s="2"/>
      <c r="P59" s="2"/>
      <c r="Q59" s="2"/>
    </row>
    <row r="60" spans="1:17" ht="15.75" customHeight="1" x14ac:dyDescent="0.25">
      <c r="A60" s="17">
        <f t="shared" si="4"/>
        <v>48</v>
      </c>
      <c r="B60" s="18" t="s">
        <v>114</v>
      </c>
      <c r="C60" s="37">
        <v>0</v>
      </c>
      <c r="D60" s="10">
        <v>215</v>
      </c>
      <c r="E60" s="17">
        <f t="shared" si="0"/>
        <v>215</v>
      </c>
      <c r="F60" s="17">
        <f t="shared" si="5"/>
        <v>96</v>
      </c>
      <c r="G60" s="18" t="s">
        <v>115</v>
      </c>
      <c r="H60" s="37">
        <v>0</v>
      </c>
      <c r="I60" s="10">
        <v>215</v>
      </c>
      <c r="J60" s="17">
        <f t="shared" si="1"/>
        <v>215</v>
      </c>
      <c r="K60" s="2"/>
      <c r="L60" s="16"/>
      <c r="M60" s="19"/>
      <c r="N60" s="2"/>
      <c r="O60" s="2"/>
      <c r="P60" s="2"/>
      <c r="Q60" s="2"/>
    </row>
    <row r="61" spans="1:17" ht="30.75" customHeight="1" x14ac:dyDescent="0.3">
      <c r="A61" s="120" t="s">
        <v>116</v>
      </c>
      <c r="B61" s="121"/>
      <c r="C61" s="121"/>
      <c r="D61" s="122"/>
      <c r="E61" s="123" t="s">
        <v>117</v>
      </c>
      <c r="F61" s="124"/>
      <c r="G61" s="124"/>
      <c r="H61" s="124"/>
      <c r="I61" s="124"/>
      <c r="J61" s="125"/>
      <c r="K61" s="2"/>
      <c r="L61" s="14"/>
      <c r="M61" s="2"/>
      <c r="N61" s="2"/>
      <c r="O61" s="2"/>
      <c r="P61" s="2"/>
      <c r="Q61" s="2"/>
    </row>
    <row r="62" spans="1:17" ht="36" customHeight="1" x14ac:dyDescent="0.25">
      <c r="A62" s="128" t="s">
        <v>130</v>
      </c>
      <c r="B62" s="129"/>
      <c r="C62" s="129"/>
      <c r="D62" s="129"/>
      <c r="E62" s="129"/>
      <c r="F62" s="129"/>
      <c r="G62" s="130"/>
      <c r="H62" s="20" t="s">
        <v>118</v>
      </c>
      <c r="I62" s="20" t="s">
        <v>119</v>
      </c>
      <c r="J62" s="20" t="s">
        <v>120</v>
      </c>
      <c r="K62" s="2"/>
      <c r="L62" s="16"/>
      <c r="M62" s="7"/>
      <c r="N62" s="7"/>
      <c r="O62" s="7"/>
      <c r="P62" s="7"/>
      <c r="Q62" s="7"/>
    </row>
    <row r="63" spans="1:17" ht="22.5" customHeight="1" x14ac:dyDescent="0.25">
      <c r="A63" s="131"/>
      <c r="B63" s="132"/>
      <c r="C63" s="132"/>
      <c r="D63" s="132"/>
      <c r="E63" s="135" t="s">
        <v>172</v>
      </c>
      <c r="F63" s="136"/>
      <c r="G63" s="137"/>
      <c r="H63" s="21">
        <v>0</v>
      </c>
      <c r="I63" s="21">
        <v>5.5140000000000002</v>
      </c>
      <c r="J63" s="21">
        <f>H63+I63</f>
        <v>5.5140000000000002</v>
      </c>
      <c r="K63" s="2"/>
      <c r="L63" s="22">
        <f>39.166+63.75+83.333+40</f>
        <v>226.249</v>
      </c>
      <c r="M63" s="32">
        <f>L63/1000</f>
        <v>0.22624900000000001</v>
      </c>
      <c r="N63" s="4"/>
      <c r="O63" s="7"/>
      <c r="P63" s="7"/>
      <c r="Q63" s="7"/>
    </row>
    <row r="64" spans="1:17" ht="25.5" customHeight="1" x14ac:dyDescent="0.25">
      <c r="A64" s="133"/>
      <c r="B64" s="134"/>
      <c r="C64" s="134"/>
      <c r="D64" s="134"/>
      <c r="E64" s="138" t="s">
        <v>173</v>
      </c>
      <c r="F64" s="139"/>
      <c r="G64" s="140"/>
      <c r="H64" s="36">
        <f>K81</f>
        <v>0</v>
      </c>
      <c r="I64" s="36">
        <f>L81</f>
        <v>0.22624900000000001</v>
      </c>
      <c r="J64" s="36">
        <f>H64+I64</f>
        <v>0.22624900000000001</v>
      </c>
      <c r="K64" s="2"/>
      <c r="L64" s="24"/>
      <c r="M64" s="24"/>
      <c r="N64" s="4"/>
      <c r="O64" s="7"/>
      <c r="P64" s="7"/>
      <c r="Q64" s="7"/>
    </row>
    <row r="65" spans="1:17" ht="16.5" customHeight="1" x14ac:dyDescent="0.25">
      <c r="A65" s="25"/>
      <c r="B65" s="7" t="s">
        <v>121</v>
      </c>
      <c r="C65" s="7"/>
      <c r="D65" s="7"/>
      <c r="E65" s="7"/>
      <c r="F65" s="7"/>
      <c r="G65" s="7"/>
      <c r="H65" s="7"/>
      <c r="I65" s="7"/>
      <c r="J65" s="26"/>
      <c r="K65" s="2"/>
      <c r="L65" s="4"/>
      <c r="M65" s="4"/>
      <c r="N65" s="4"/>
      <c r="O65" s="23" t="s">
        <v>122</v>
      </c>
      <c r="P65" s="23" t="s">
        <v>123</v>
      </c>
      <c r="Q65" s="7"/>
    </row>
    <row r="66" spans="1:17" ht="31.5" customHeight="1" x14ac:dyDescent="0.25">
      <c r="A66" s="141" t="s">
        <v>174</v>
      </c>
      <c r="B66" s="142"/>
      <c r="C66" s="142"/>
      <c r="D66" s="142"/>
      <c r="E66" s="142"/>
      <c r="F66" s="142"/>
      <c r="G66" s="142"/>
      <c r="H66" s="142"/>
      <c r="I66" s="142"/>
      <c r="J66" s="143"/>
      <c r="K66" s="2" t="s">
        <v>124</v>
      </c>
      <c r="L66" s="24"/>
      <c r="M66" s="27">
        <v>1E-3</v>
      </c>
      <c r="N66" s="28">
        <v>0.60699999999999998</v>
      </c>
      <c r="O66" s="29">
        <f>M66+N66</f>
        <v>0.60799999999999998</v>
      </c>
      <c r="P66" s="29">
        <f>O66/J63*100</f>
        <v>11.026478055857817</v>
      </c>
      <c r="Q66" s="7"/>
    </row>
    <row r="67" spans="1:17" ht="25.5" customHeight="1" x14ac:dyDescent="0.25">
      <c r="A67" s="30"/>
      <c r="B67" s="31"/>
      <c r="C67" s="31"/>
      <c r="D67" s="31"/>
      <c r="E67" s="31"/>
      <c r="F67" s="31"/>
      <c r="G67" s="31"/>
      <c r="H67" s="144" t="s">
        <v>125</v>
      </c>
      <c r="I67" s="145"/>
      <c r="J67" s="146"/>
      <c r="K67" s="2"/>
      <c r="L67" s="4"/>
      <c r="M67" s="29">
        <f>H63+H64</f>
        <v>0</v>
      </c>
      <c r="N67" s="29">
        <f>I63+I64-N66-(2*0.018)-M66</f>
        <v>5.0962490000000003</v>
      </c>
      <c r="O67" s="7"/>
      <c r="P67" s="7"/>
      <c r="Q67" s="7"/>
    </row>
    <row r="68" spans="1:17" ht="33.75" customHeight="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4"/>
      <c r="M68" s="32">
        <f>M67/24</f>
        <v>0</v>
      </c>
      <c r="N68" s="32">
        <f>N67/24</f>
        <v>0.21234370833333335</v>
      </c>
      <c r="O68" s="23"/>
      <c r="P68" s="32">
        <f>M68+N68</f>
        <v>0.21234370833333335</v>
      </c>
      <c r="Q68" s="7"/>
    </row>
    <row r="69" spans="1:17" ht="15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7"/>
      <c r="M69" s="29">
        <f>M68*1000</f>
        <v>0</v>
      </c>
      <c r="N69" s="29">
        <f>N68*1000</f>
        <v>212.34370833333335</v>
      </c>
      <c r="O69" s="23"/>
      <c r="P69" s="29">
        <f>M69+N69</f>
        <v>212.34370833333335</v>
      </c>
      <c r="Q69" s="7"/>
    </row>
    <row r="70" spans="1:17" ht="15.75" customHeight="1" x14ac:dyDescent="0.25">
      <c r="A70" s="2"/>
      <c r="B70" s="2"/>
      <c r="C70" s="2"/>
      <c r="D70" s="2"/>
      <c r="E70" s="2"/>
      <c r="F70" s="2" t="s">
        <v>124</v>
      </c>
      <c r="G70" s="2"/>
      <c r="H70" s="2"/>
      <c r="I70" s="2"/>
      <c r="J70" s="2"/>
      <c r="K70" s="2"/>
      <c r="L70" s="2"/>
      <c r="M70" s="34"/>
      <c r="N70" s="34"/>
      <c r="O70" s="2"/>
      <c r="P70" s="2"/>
      <c r="Q70" s="2"/>
    </row>
    <row r="71" spans="1:17" ht="15.75" customHeight="1" x14ac:dyDescent="0.25">
      <c r="A71" s="126"/>
      <c r="B71" s="127"/>
      <c r="C71" s="127"/>
      <c r="D71" s="127"/>
      <c r="E71" s="54"/>
      <c r="F71" s="2"/>
      <c r="G71" s="2"/>
      <c r="H71" s="2"/>
      <c r="I71" s="2"/>
      <c r="J71" s="54"/>
      <c r="K71" s="2"/>
      <c r="L71" s="2"/>
      <c r="M71" s="2"/>
      <c r="N71" s="2"/>
      <c r="O71" s="2"/>
      <c r="P71" s="2"/>
      <c r="Q71" s="2"/>
    </row>
    <row r="72" spans="1:17" ht="15.75" customHeight="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</row>
    <row r="73" spans="1:17" ht="15.75" customHeight="1" x14ac:dyDescent="0.25">
      <c r="A73" s="2"/>
      <c r="B73" s="2"/>
      <c r="C73" s="2"/>
      <c r="D73" s="2"/>
      <c r="E73" s="33"/>
      <c r="F73" s="2"/>
      <c r="G73" s="2"/>
      <c r="H73" s="2"/>
      <c r="I73" s="2"/>
      <c r="J73" s="2"/>
      <c r="K73" s="16"/>
      <c r="L73" s="16"/>
      <c r="M73" s="2"/>
      <c r="N73" s="2"/>
      <c r="O73" s="2"/>
      <c r="P73" s="2"/>
      <c r="Q73" s="2"/>
    </row>
    <row r="74" spans="1:17" ht="15.75" customHeight="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16"/>
      <c r="L74" s="16"/>
      <c r="M74" s="2"/>
      <c r="N74" s="2"/>
      <c r="O74" s="2"/>
      <c r="P74" s="2"/>
      <c r="Q74" s="2"/>
    </row>
    <row r="75" spans="1:17" ht="15.7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16"/>
      <c r="L75" s="16"/>
      <c r="M75" s="2"/>
      <c r="N75" s="2"/>
      <c r="O75" s="2"/>
      <c r="P75" s="2"/>
      <c r="Q75" s="2"/>
    </row>
    <row r="76" spans="1:17" ht="15.7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</row>
    <row r="77" spans="1:17" ht="15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 ht="15.7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17" ht="15.7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3" t="s">
        <v>126</v>
      </c>
      <c r="L79" s="23" t="s">
        <v>127</v>
      </c>
      <c r="M79" s="23" t="s">
        <v>128</v>
      </c>
      <c r="N79" s="23" t="s">
        <v>129</v>
      </c>
      <c r="O79" s="2"/>
      <c r="P79" s="2"/>
      <c r="Q79" s="2"/>
    </row>
    <row r="80" spans="1:17" ht="15.7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9">
        <v>0</v>
      </c>
      <c r="L80" s="29">
        <v>0.2465</v>
      </c>
      <c r="M80" s="32">
        <f>K80+L80</f>
        <v>0.2465</v>
      </c>
      <c r="N80" s="32">
        <f>M80-M63</f>
        <v>2.0250999999999991E-2</v>
      </c>
      <c r="O80" s="2"/>
      <c r="P80" s="2"/>
      <c r="Q80" s="2"/>
    </row>
    <row r="81" spans="1:17" ht="15.7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35">
        <v>0</v>
      </c>
      <c r="L81" s="35">
        <f>L80-N80</f>
        <v>0.22624900000000001</v>
      </c>
      <c r="M81" s="32">
        <f>K81+L81</f>
        <v>0.22624900000000001</v>
      </c>
      <c r="N81" s="32">
        <f>N80/2</f>
        <v>1.0125499999999996E-2</v>
      </c>
      <c r="O81" s="2"/>
      <c r="P81" s="2"/>
      <c r="Q81" s="2"/>
    </row>
    <row r="82" spans="1:17" ht="15.7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</row>
    <row r="83" spans="1:17" ht="15.7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1:17" ht="15.7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1:17" ht="15.7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1:17" ht="15.7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1:17" ht="15.7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1:17" ht="15.7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1:17" ht="15.7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1:17" ht="15.7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1:17" ht="15.7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1:17" ht="15.7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1:17" ht="15.7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1:17" ht="15.7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1:17" ht="15.7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1:17" ht="15.7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1:17" ht="15.7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1:17" ht="15.7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1:17" ht="15.7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spans="1:17" ht="15.7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</sheetData>
  <mergeCells count="37">
    <mergeCell ref="L11:L12"/>
    <mergeCell ref="M11:N11"/>
    <mergeCell ref="A61:D61"/>
    <mergeCell ref="E61:J61"/>
    <mergeCell ref="A71:D71"/>
    <mergeCell ref="A62:G62"/>
    <mergeCell ref="A63:D64"/>
    <mergeCell ref="E63:G63"/>
    <mergeCell ref="E64:G64"/>
    <mergeCell ref="A66:J66"/>
    <mergeCell ref="H67:J67"/>
    <mergeCell ref="A9:B9"/>
    <mergeCell ref="C9:J9"/>
    <mergeCell ref="A10:B10"/>
    <mergeCell ref="C10:J10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A6:B6"/>
    <mergeCell ref="C6:J6"/>
    <mergeCell ref="A7:B7"/>
    <mergeCell ref="C7:J7"/>
    <mergeCell ref="A8:B8"/>
    <mergeCell ref="C8:J8"/>
    <mergeCell ref="A1:J1"/>
    <mergeCell ref="A2:J2"/>
    <mergeCell ref="A3:J3"/>
    <mergeCell ref="A4:J4"/>
    <mergeCell ref="A5:B5"/>
    <mergeCell ref="C5:J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31</vt:i4>
      </vt:variant>
    </vt:vector>
  </HeadingPairs>
  <TitlesOfParts>
    <vt:vector size="31" baseType="lpstr">
      <vt:lpstr>01.07.2020</vt:lpstr>
      <vt:lpstr>02.07.2020 </vt:lpstr>
      <vt:lpstr>03.07.2020 </vt:lpstr>
      <vt:lpstr>04.07.2020 </vt:lpstr>
      <vt:lpstr>05.07.2020 </vt:lpstr>
      <vt:lpstr>06.07.2020  </vt:lpstr>
      <vt:lpstr>07.07.2020  </vt:lpstr>
      <vt:lpstr>08.07.2020</vt:lpstr>
      <vt:lpstr>09.07.2020 </vt:lpstr>
      <vt:lpstr>10.07.2020  </vt:lpstr>
      <vt:lpstr>11.07.2020  </vt:lpstr>
      <vt:lpstr>12.07.2020  </vt:lpstr>
      <vt:lpstr>13.07.2020   </vt:lpstr>
      <vt:lpstr>14.07.2020    </vt:lpstr>
      <vt:lpstr>15.07.2020    </vt:lpstr>
      <vt:lpstr>16.07.2020</vt:lpstr>
      <vt:lpstr>17.07.2020</vt:lpstr>
      <vt:lpstr>18.07.2020</vt:lpstr>
      <vt:lpstr>19.07.2020</vt:lpstr>
      <vt:lpstr>20.07.2020 </vt:lpstr>
      <vt:lpstr>21.07.2020 </vt:lpstr>
      <vt:lpstr>22.07.2020 </vt:lpstr>
      <vt:lpstr>23.07.2020</vt:lpstr>
      <vt:lpstr>24.07.2020 </vt:lpstr>
      <vt:lpstr>25.07.2020</vt:lpstr>
      <vt:lpstr>26.07.2020</vt:lpstr>
      <vt:lpstr>27.07.2020 </vt:lpstr>
      <vt:lpstr>28.07.2020</vt:lpstr>
      <vt:lpstr>29.07.2020</vt:lpstr>
      <vt:lpstr>30.07.2020 </vt:lpstr>
      <vt:lpstr>31.07.2020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2020-10-16T10:10:43Z</dcterms:modified>
</cp:coreProperties>
</file>